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56" firstSheet="2" activeTab="6"/>
  </bookViews>
  <sheets>
    <sheet name="แผนครุภัณฑ์ 3 ปี(2557-2559)" sheetId="1" state="hidden" r:id="rId1"/>
    <sheet name="แบบ กผ.10(ปี60-62)" sheetId="2" state="hidden" r:id="rId2"/>
    <sheet name="ปก_1" sheetId="3" r:id="rId3"/>
    <sheet name="ปร.6_1" sheetId="4" r:id="rId4"/>
    <sheet name="ปร.5_1" sheetId="5" r:id="rId5"/>
    <sheet name="ปร.4_1" sheetId="6" r:id="rId6"/>
    <sheet name="คำนวณ Factor F" sheetId="7" r:id="rId7"/>
  </sheets>
  <definedNames>
    <definedName name="_xlfn.BAHTTEXT" hidden="1">#NAME?</definedName>
    <definedName name="_xlnm.Print_Area" localSheetId="1">'แบบ กผ.10(ปี60-62)'!$A:$IV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C7" authorId="0">
      <text>
        <r>
          <rPr>
            <b/>
            <sz val="16"/>
            <color indexed="10"/>
            <rFont val="Tahoma"/>
            <family val="2"/>
          </rPr>
          <t xml:space="preserve">ช่องนี้เพิ่มจากปี 53
</t>
        </r>
      </text>
    </comment>
    <comment ref="C42" authorId="0">
      <text>
        <r>
          <rPr>
            <b/>
            <sz val="16"/>
            <color indexed="10"/>
            <rFont val="Tahoma"/>
            <family val="2"/>
          </rPr>
          <t xml:space="preserve">ช่องนี้เพิ่มจากปี 53
</t>
        </r>
      </text>
    </comment>
    <comment ref="C75" authorId="0">
      <text>
        <r>
          <rPr>
            <b/>
            <sz val="16"/>
            <color indexed="10"/>
            <rFont val="Tahoma"/>
            <family val="2"/>
          </rPr>
          <t xml:space="preserve">ช่องนี้เพิ่มจากปี 53
</t>
        </r>
      </text>
    </comment>
  </commentList>
</comments>
</file>

<file path=xl/comments2.xml><?xml version="1.0" encoding="utf-8"?>
<comments xmlns="http://schemas.openxmlformats.org/spreadsheetml/2006/main">
  <authors>
    <author>A</author>
  </authors>
  <commentList>
    <comment ref="C5" authorId="0">
      <text>
        <r>
          <rPr>
            <b/>
            <sz val="14"/>
            <color indexed="10"/>
            <rFont val="Tahoma"/>
            <family val="2"/>
          </rPr>
          <t>ช่องนี้เพิ่มจากปี 53</t>
        </r>
      </text>
    </comment>
  </commentList>
</comments>
</file>

<file path=xl/sharedStrings.xml><?xml version="1.0" encoding="utf-8"?>
<sst xmlns="http://schemas.openxmlformats.org/spreadsheetml/2006/main" count="375" uniqueCount="154">
  <si>
    <t>รายการ</t>
  </si>
  <si>
    <t>หมายเหตุ</t>
  </si>
  <si>
    <t>บาท</t>
  </si>
  <si>
    <t>รวมทั้งสิ้น</t>
  </si>
  <si>
    <t>รวม</t>
  </si>
  <si>
    <t>ลำดับ</t>
  </si>
  <si>
    <t>ความสำคัญ</t>
  </si>
  <si>
    <t>จำนวนเงิน</t>
  </si>
  <si>
    <t>หน่วยงาน/ภาควิชา</t>
  </si>
  <si>
    <t>ดังนี้</t>
  </si>
  <si>
    <t xml:space="preserve"> - อาคารใหม่</t>
  </si>
  <si>
    <t xml:space="preserve"> - ขาดแคลน</t>
  </si>
  <si>
    <t xml:space="preserve"> - ทดแทน</t>
  </si>
  <si>
    <t xml:space="preserve"> - เพื่อการพัฒนา</t>
  </si>
  <si>
    <r>
      <t>ให้ระบุ</t>
    </r>
    <r>
      <rPr>
        <sz val="14"/>
        <rFont val="Cordia New"/>
        <family val="0"/>
      </rPr>
      <t xml:space="preserve"> ว่า เป็นครุภัณฑ์กลุ่มใด</t>
    </r>
  </si>
  <si>
    <t>จำนวน</t>
  </si>
  <si>
    <t xml:space="preserve"> </t>
  </si>
  <si>
    <t>หน่วย</t>
  </si>
  <si>
    <t>แบบ กผ.10</t>
  </si>
  <si>
    <t>กผ.11</t>
  </si>
  <si>
    <t>ชื่อรายการ…………..</t>
  </si>
  <si>
    <t>คณะ/หน่วยงาน ……………………………………….</t>
  </si>
  <si>
    <t xml:space="preserve">หมายเหตุ   </t>
  </si>
  <si>
    <t>หน้าที่</t>
  </si>
  <si>
    <t>ระบุหน้า</t>
  </si>
  <si>
    <t>ของเอกสาร</t>
  </si>
  <si>
    <t>ตามแบบ</t>
  </si>
  <si>
    <t xml:space="preserve">  </t>
  </si>
  <si>
    <t>ครุภัณฑ์วิทยาศาสตร์เพื่อการวิจัย บัณฑิตศึกษาและบริการวิชาการ</t>
  </si>
  <si>
    <t>ครุภัณฑ์ห้องบรรยาย</t>
  </si>
  <si>
    <t>ครุภัณฑ์พื้นฐานการเรียนการสอนระดับปริญญาตรี</t>
  </si>
  <si>
    <t>ครุภัณฑ์อื่นๆ</t>
  </si>
  <si>
    <t>ครุภัณฑ์สาขาความเป็นเลิศ/โครงการ Commitment</t>
  </si>
  <si>
    <t>จัดลำดับความสำคัญในระดับคณะ/หน่วยงานเช่น</t>
  </si>
  <si>
    <t>ราคาต่อหน่วย</t>
  </si>
  <si>
    <t>สรุปการจัดเรียงลำดับความสำคัญรายการครุภัณฑ์ภาพรวมระดับคณะ</t>
  </si>
  <si>
    <t>ราคาต่อ</t>
  </si>
  <si>
    <t xml:space="preserve">      ขึ้นปีใหม่กรุณาขึ้นหน้าใหม่</t>
  </si>
  <si>
    <t xml:space="preserve">แผนความต้องการครุภัณฑ์ 3 ปี(ปี 2557-2559) </t>
  </si>
  <si>
    <t>ประจำปีงบประมาณ พ.ศ. 2557</t>
  </si>
  <si>
    <t>ประจำปีงบประมาณ พ.ศ. 2558</t>
  </si>
  <si>
    <t>ประจำปีงบประมาณ พ.ศ. 2559</t>
  </si>
  <si>
    <t>ครุภัณฑ์โครงสร้างพื้นฐานด้านเทคโนโลยีสารสนเทศและอุปกรณ์ประกอบ</t>
  </si>
  <si>
    <t>แผนความต้องการครุภัณฑ์ ปี 2560-2562</t>
  </si>
  <si>
    <r>
      <t>ให้ระบุ</t>
    </r>
    <r>
      <rPr>
        <sz val="14"/>
        <rFont val="Cordia New"/>
        <family val="2"/>
      </rPr>
      <t xml:space="preserve"> ว่า เป็นครุภัณฑ์กลุ่มใด</t>
    </r>
  </si>
  <si>
    <t>แผนความต้องการครุภัณฑ์ ปี 2560-2562  ไม่ต้องมีแบบ กผ.11</t>
  </si>
  <si>
    <t>ปีงบประมาณ พ.ศ.  2560</t>
  </si>
  <si>
    <t>ปีงบประมาณ พ.ศ.  2561</t>
  </si>
  <si>
    <t>ปีงบประมาณ พ.ศ.  2562</t>
  </si>
  <si>
    <t>ลำดับที่</t>
  </si>
  <si>
    <t>ค่าก่อสร้าง</t>
  </si>
  <si>
    <t>(บาท)</t>
  </si>
  <si>
    <t>ค่าวัสดุสิ่งของ</t>
  </si>
  <si>
    <t>ค่าแรงงาน</t>
  </si>
  <si>
    <t>งานพื้น</t>
  </si>
  <si>
    <t>ตร.ม.</t>
  </si>
  <si>
    <t>งานฝ้าเพดาน</t>
  </si>
  <si>
    <t>ชุด</t>
  </si>
  <si>
    <t>ค่าวัสดุและค่าแรงงาน</t>
  </si>
  <si>
    <t>FACTOR F</t>
  </si>
  <si>
    <t>ค่าก่อสร้างทั้งหมด</t>
  </si>
  <si>
    <t>รวมเป็นเงิน (บาท)</t>
  </si>
  <si>
    <t>เงื่อนไข</t>
  </si>
  <si>
    <t>ค่าภาษีมูลค่าเพิ่ม (VAT) 7 %</t>
  </si>
  <si>
    <t xml:space="preserve">เฉลี่ยราคาประมาณ                  </t>
  </si>
  <si>
    <t>บาท / ตร.ม.</t>
  </si>
  <si>
    <t xml:space="preserve">ขนาดพื้นที่ถนนและทางเดิน              </t>
  </si>
  <si>
    <t>สรุป คิดค่าก่อสร้าง</t>
  </si>
  <si>
    <t xml:space="preserve">ตัวอักษร :   </t>
  </si>
  <si>
    <t>สถาบันสันติศึกษา</t>
  </si>
  <si>
    <t>สรุปราคา</t>
  </si>
  <si>
    <t>รวมค่าก่อสร้างเป็นเงินทั้งสิ้น</t>
  </si>
  <si>
    <t>ปรับเป็นราคากลางทั้งสิ้น</t>
  </si>
  <si>
    <t>ลำดับ
ที่</t>
  </si>
  <si>
    <t>รวมจำนวนเงิน</t>
  </si>
  <si>
    <t>งานบุผนังตกแต่ง</t>
  </si>
  <si>
    <t>เหมารวม</t>
  </si>
  <si>
    <t>ยิปซัมบอร์ด</t>
  </si>
  <si>
    <t>ฝ้าเพดานบิ้วอินตกแต่ง</t>
  </si>
  <si>
    <t>รื้อถอนฝ้าเพดานเดิม</t>
  </si>
  <si>
    <t>งานไฟฟ้า</t>
  </si>
  <si>
    <t>ไฟเส้น LED เส้น 220  VXB 2835IC</t>
  </si>
  <si>
    <t>เต้ารับไฟฟ้าคู่</t>
  </si>
  <si>
    <t>สวิตซ์ไฟฟ้า เปิด-ปิด</t>
  </si>
  <si>
    <t>งานติดตั้งวอลเปเปอร์</t>
  </si>
  <si>
    <t>แบบสรุปค่าก่อสร้าง</t>
  </si>
  <si>
    <t>ประมาณราคาตามแบบ ปร. 4                                           จำนวน    2      แผ่น</t>
  </si>
  <si>
    <t>เงินล่วงหน้าจ่าย  0%</t>
  </si>
  <si>
    <t>เงินประกันผลงานหัก  0%</t>
  </si>
  <si>
    <t xml:space="preserve">ขนาดพื้นที่อาคาร                </t>
  </si>
  <si>
    <t>สรุปผลการประมาณราคาก่อสร้าง</t>
  </si>
  <si>
    <t>ไม้ระแนง</t>
  </si>
  <si>
    <t>เส้น</t>
  </si>
  <si>
    <t>งานปรับปรุงอาคาร ชั้น 3</t>
  </si>
  <si>
    <t>งานปรับปรุงอาคาร ชั้น 2</t>
  </si>
  <si>
    <t>งานโครงเหล็ก</t>
  </si>
  <si>
    <t>งานรื้อผนังเดิม</t>
  </si>
  <si>
    <t>งานหน้าต่างบานเลื่อน</t>
  </si>
  <si>
    <t>งานก่ออิฐต่อเติม</t>
  </si>
  <si>
    <t>ชุดราง PHILIPS  WT066C LED 18W 600mm.</t>
  </si>
  <si>
    <t>งานปรับปรุงอาคาร ชั้น 3 และชั้น 2</t>
  </si>
  <si>
    <t>สถานที่ก่อสร้าง: ชั้น 3 และชั้น 2 อาคารสถาบันสันติศึกษา</t>
  </si>
  <si>
    <t>ดวงไฟดาวไลท์ SMART CFL-I 4 นิ้ว FBS111ขาว</t>
  </si>
  <si>
    <t>ตาราง Factor F งานก่อสร้างอาคาร</t>
  </si>
  <si>
    <t>เงินล่วงหน้าจ่าย            0 %                  ดอกเบี้ยเงินกู้                   6 %   ต่อปี</t>
  </si>
  <si>
    <t>เงินประกันผลงานหัก       0 %                  ค่าภาษีมูลค่าเพิ่ม (VAT)       7 %   ต่อปี</t>
  </si>
  <si>
    <t>ค่างาน (ทุน) ล้านบาท</t>
  </si>
  <si>
    <t>Factor F</t>
  </si>
  <si>
    <t>ค่างาน (ทุน)  บาท</t>
  </si>
  <si>
    <r>
      <rPr>
        <sz val="16"/>
        <color indexed="8"/>
        <rFont val="TH Sarabun New"/>
        <family val="2"/>
      </rPr>
      <t>≤ 0.5</t>
    </r>
  </si>
  <si>
    <t>ช่วงล่าง ค่างาน (ทุน)</t>
  </si>
  <si>
    <t>ช่วงบน ค่างาน (ทุน)</t>
  </si>
  <si>
    <t>ค่างาน ที่ต้องการ</t>
  </si>
  <si>
    <t>ค่าก่อสร้างทั้งสิ้นเป็นเงิน</t>
  </si>
  <si>
    <t>&gt; 500</t>
  </si>
  <si>
    <t>ดอกเบี้ยเงินกู้  6%</t>
  </si>
  <si>
    <t>งานรื้อถอนงานที่เกี่ยวข้องทั้งหมดพร้อมเก็บงาน</t>
  </si>
  <si>
    <t>เหมา</t>
  </si>
  <si>
    <t>งานอื่นๆ (ถ้ามี)</t>
  </si>
  <si>
    <t>งานปรับปรุง</t>
  </si>
  <si>
    <t>รวมงานปรับปรุงชั้น3 และ 2 ทั้งหมด</t>
  </si>
  <si>
    <t xml:space="preserve">รวมงานปรับปรุงชั้น 2 </t>
  </si>
  <si>
    <t xml:space="preserve">รวมงานปรับปรุงชั้น 3 </t>
  </si>
  <si>
    <t>ประเภทงานปรับปรุงอาคาร ชั้น 3 และชั้น 2</t>
  </si>
  <si>
    <t xml:space="preserve">                        ................................................................................ประธานกรรมการ</t>
  </si>
  <si>
    <t xml:space="preserve">       (ผู้ช่วยศาสตราจารย์ ดร.นฤทธิ์  ดวงสุวรรณ์)                        (นายสุทธิ  สุทธิโมกข์)</t>
  </si>
  <si>
    <r>
      <t xml:space="preserve"> แบบ ปร.5  </t>
    </r>
    <r>
      <rPr>
        <sz val="16"/>
        <rFont val="TH SarabunPSK"/>
        <family val="2"/>
      </rPr>
      <t>แผ่นที่ 1/1</t>
    </r>
  </si>
  <si>
    <r>
      <rPr>
        <b/>
        <sz val="16"/>
        <rFont val="TH SarabunPSK"/>
        <family val="2"/>
      </rPr>
      <t xml:space="preserve">หน่วยงาน: </t>
    </r>
    <r>
      <rPr>
        <sz val="16"/>
        <rFont val="TH SarabunPSK"/>
        <family val="2"/>
      </rPr>
      <t xml:space="preserve"> สถาบันสันติศึกษา มหาวิทยาลัยสงขลานครินทร์</t>
    </r>
  </si>
  <si>
    <r>
      <rPr>
        <b/>
        <sz val="16"/>
        <rFont val="TH SarabunPSK"/>
        <family val="2"/>
      </rPr>
      <t xml:space="preserve">สถานที่ก่อสร้าง: </t>
    </r>
    <r>
      <rPr>
        <sz val="16"/>
        <rFont val="TH SarabunPSK"/>
        <family val="2"/>
      </rPr>
      <t xml:space="preserve"> ชั้น 3 และชั้น 2 อาคารสถาบันสันติศึกษา มหาวิทยาลัยสงขลานครินทร์ วิทยาเขตหาดใหญ่</t>
    </r>
  </si>
  <si>
    <r>
      <t xml:space="preserve">โครงการ: </t>
    </r>
    <r>
      <rPr>
        <sz val="16"/>
        <rFont val="TH SarabunPSK"/>
        <family val="2"/>
      </rPr>
      <t xml:space="preserve">ปรับปรุงห้องปฎิบัติการนวัตกรรมและวิจัย และห้องปฏิบัติการต้นแบบความร่วมมือองค์กรเครือข่ายต่างประเทศด้านสันติศึกษา </t>
    </r>
    <r>
      <rPr>
        <b/>
        <sz val="16"/>
        <rFont val="TH SarabunPSK"/>
        <family val="2"/>
      </rPr>
      <t xml:space="preserve">
</t>
    </r>
  </si>
  <si>
    <r>
      <t xml:space="preserve">แบบ ปร.4  </t>
    </r>
    <r>
      <rPr>
        <sz val="16"/>
        <rFont val="TH SarabunPSK"/>
        <family val="2"/>
      </rPr>
      <t>แผ่นที่ 1/2</t>
    </r>
  </si>
  <si>
    <t>รายการปริมาณงานและราคา</t>
  </si>
  <si>
    <r>
      <t xml:space="preserve">สถานที่ก่อสร้าง: </t>
    </r>
    <r>
      <rPr>
        <sz val="16"/>
        <rFont val="TH SarabunPSK"/>
        <family val="2"/>
      </rPr>
      <t xml:space="preserve"> ชั้น 3 และชั้น 2 อาคารสถาบันสันติศึกษา มหาวิทยาลัยสงขลานครินทร์ วิทยาเขตหาดใหญ่</t>
    </r>
  </si>
  <si>
    <r>
      <t xml:space="preserve">ประมาณการเมื่อวันที่   </t>
    </r>
    <r>
      <rPr>
        <sz val="16"/>
        <color indexed="8"/>
        <rFont val="TH SarabunPSK"/>
        <family val="2"/>
      </rPr>
      <t xml:space="preserve">17 </t>
    </r>
    <r>
      <rPr>
        <sz val="16"/>
        <color indexed="8"/>
        <rFont val="TH SarabunPSK"/>
        <family val="2"/>
      </rPr>
      <t>พฤศจิกายน 2565</t>
    </r>
  </si>
  <si>
    <r>
      <t xml:space="preserve">แบบ ปร.4  </t>
    </r>
    <r>
      <rPr>
        <sz val="16"/>
        <rFont val="TH SarabunPSK"/>
        <family val="2"/>
      </rPr>
      <t>แผ่นที่ 2/2</t>
    </r>
  </si>
  <si>
    <t xml:space="preserve">        ................................................................................ประธานกรรมการ</t>
  </si>
  <si>
    <t xml:space="preserve">                                (รองศาสตราจารย์ ดร.บุษบง  ชัญเจริญวัฒนะ)</t>
  </si>
  <si>
    <t xml:space="preserve">                                         ผู้อำนวยการสถาบันสันติศึกษา</t>
  </si>
  <si>
    <t xml:space="preserve">             ..........................................................กรรมการ            ..........................................................กรรมการ</t>
  </si>
  <si>
    <t xml:space="preserve">                 .........................................................กรรมการ            ..........................................................กรรมการ</t>
  </si>
  <si>
    <r>
      <t xml:space="preserve">แบบ ปร.6 </t>
    </r>
    <r>
      <rPr>
        <sz val="16"/>
        <rFont val="TH Sarabun New"/>
        <family val="2"/>
      </rPr>
      <t xml:space="preserve"> แผ่นที่ 1/1</t>
    </r>
  </si>
  <si>
    <r>
      <t xml:space="preserve">โครงการ: </t>
    </r>
    <r>
      <rPr>
        <sz val="16"/>
        <rFont val="TH Sarabun New"/>
        <family val="2"/>
      </rPr>
      <t>ปรับปรุงห้องปฎิบัติการนวัตกรรมและวิจัย และห้องปฏิบัติการต้นแบบความร่วมมือองค์กรเครือข่ายต่างประเทศด้านสันติศึกษา</t>
    </r>
  </si>
  <si>
    <r>
      <rPr>
        <b/>
        <sz val="16"/>
        <rFont val="TH Sarabun New"/>
        <family val="2"/>
      </rPr>
      <t>สถานที่ก่อสร้าง:</t>
    </r>
    <r>
      <rPr>
        <sz val="16"/>
        <rFont val="TH Sarabun New"/>
        <family val="2"/>
      </rPr>
      <t xml:space="preserve"> ชั้น 3 และชั้น 2 อาคารสถาบันสันติศึกษา มหาวิทยาลัยสงขลานครินทร์ วิทยาเขตหาดใหญ่</t>
    </r>
  </si>
  <si>
    <r>
      <rPr>
        <b/>
        <sz val="16"/>
        <rFont val="TH Sarabun New"/>
        <family val="2"/>
      </rPr>
      <t>หน่วยงาน:</t>
    </r>
    <r>
      <rPr>
        <sz val="16"/>
        <rFont val="TH Sarabun New"/>
        <family val="2"/>
      </rPr>
      <t xml:space="preserve">  สถาบันสันติศึกษา มหาวิทยาลัยสงขลานครินทร์</t>
    </r>
  </si>
  <si>
    <t xml:space="preserve">  (รองศาสตราจารย์ ดร.บุษบง  ชัญเจริญวัฒนะ)</t>
  </si>
  <si>
    <t xml:space="preserve"> ผู้อำนวยการสถาบันสันติศึกษา</t>
  </si>
  <si>
    <t xml:space="preserve">           (ผู้ช่วยศาสตราจารย์ ดร.นฤทธิ์  ดวงสุวรรณ์)                           (นายสุทธิ  สุทธิโมกข์)</t>
  </si>
  <si>
    <t xml:space="preserve">รายการประมาณราคา </t>
  </si>
  <si>
    <t xml:space="preserve">ปรับปรุงห้องปฏิบัตินวัตกรรมและวิจัย และห้องปฏัติการต้นแบบ </t>
  </si>
  <si>
    <t>ความร่วมมือองค์กรเครือข่ายต่างประเทศด้านสันติศึกษา</t>
  </si>
  <si>
    <t>คณะกรรมการกำหนดราคากลาง</t>
  </si>
  <si>
    <r>
      <rPr>
        <b/>
        <sz val="16"/>
        <color indexed="8"/>
        <rFont val="TH Sarabun New"/>
        <family val="2"/>
      </rPr>
      <t>ประมาณการเมื่อวันที่</t>
    </r>
    <r>
      <rPr>
        <sz val="16"/>
        <color indexed="8"/>
        <rFont val="TH Sarabun New"/>
        <family val="2"/>
      </rPr>
      <t xml:space="preserve">   17 มีนาคม 2566</t>
    </r>
  </si>
  <si>
    <r>
      <rPr>
        <b/>
        <sz val="16"/>
        <color indexed="8"/>
        <rFont val="TH SarabunPSK"/>
        <family val="2"/>
      </rPr>
      <t xml:space="preserve">ประมาณการเมื่อวันที่ </t>
    </r>
    <r>
      <rPr>
        <sz val="16"/>
        <color indexed="8"/>
        <rFont val="TH SarabunPSK"/>
        <family val="2"/>
      </rPr>
      <t xml:space="preserve"> 17 มีนาคม 2566</t>
    </r>
  </si>
  <si>
    <r>
      <t xml:space="preserve">ประมาณการเมื่อวันที่   </t>
    </r>
    <r>
      <rPr>
        <sz val="16"/>
        <color indexed="8"/>
        <rFont val="TH SarabunPSK"/>
        <family val="2"/>
      </rPr>
      <t xml:space="preserve">17 </t>
    </r>
    <r>
      <rPr>
        <sz val="16"/>
        <color indexed="8"/>
        <rFont val="TH SarabunPSK"/>
        <family val="2"/>
      </rPr>
      <t>มีนาคม 2566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</si>
</sst>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0.000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0"/>
    <numFmt numFmtId="212" formatCode="#,##0.0"/>
    <numFmt numFmtId="213" formatCode="_-* #,##0.0_-;\-* #,##0.0_-;_-* &quot;-&quot;?_-;_-@_-"/>
    <numFmt numFmtId="214" formatCode="_-* #,##0.0000_-;\-* #,##0.0000_-;_-* &quot;-&quot;????_-;_-@_-"/>
    <numFmt numFmtId="215" formatCode="_-* #,##0.0000_-;\-* #,##0.0000_-;_-* &quot;-&quot;??_-;_-@_-"/>
  </numFmts>
  <fonts count="81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b/>
      <u val="single"/>
      <sz val="14"/>
      <name val="Cordia New"/>
      <family val="2"/>
    </font>
    <font>
      <sz val="12"/>
      <name val="Cordia New"/>
      <family val="2"/>
    </font>
    <font>
      <sz val="8"/>
      <name val="Cordia New"/>
      <family val="2"/>
    </font>
    <font>
      <b/>
      <sz val="14"/>
      <color indexed="10"/>
      <name val="Tahoma"/>
      <family val="2"/>
    </font>
    <font>
      <b/>
      <sz val="16"/>
      <color indexed="10"/>
      <name val="Tahoma"/>
      <family val="2"/>
    </font>
    <font>
      <b/>
      <sz val="18"/>
      <name val="Angsana New"/>
      <family val="1"/>
    </font>
    <font>
      <b/>
      <sz val="18"/>
      <name val="Cordia New"/>
      <family val="2"/>
    </font>
    <font>
      <sz val="10"/>
      <name val="Arial"/>
      <family val="2"/>
    </font>
    <font>
      <sz val="16"/>
      <name val="Cordia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TH Sarabun New"/>
      <family val="2"/>
    </font>
    <font>
      <sz val="10"/>
      <name val="TH Sarabun New"/>
      <family val="2"/>
    </font>
    <font>
      <b/>
      <sz val="24"/>
      <name val="TH Sarabun New"/>
      <family val="2"/>
    </font>
    <font>
      <b/>
      <sz val="18"/>
      <name val="TH Sarabun New"/>
      <family val="2"/>
    </font>
    <font>
      <b/>
      <sz val="22"/>
      <name val="TH Sarabun New"/>
      <family val="2"/>
    </font>
    <font>
      <b/>
      <sz val="10"/>
      <name val="TH Sarabun New"/>
      <family val="2"/>
    </font>
    <font>
      <sz val="22"/>
      <name val="TH Sarabun New"/>
      <family val="2"/>
    </font>
    <font>
      <sz val="20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TH Sarabun New"/>
      <family val="2"/>
    </font>
    <font>
      <b/>
      <sz val="18"/>
      <color indexed="8"/>
      <name val="TH SarabunPSK"/>
      <family val="2"/>
    </font>
    <font>
      <b/>
      <sz val="18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PSK"/>
      <family val="2"/>
    </font>
    <font>
      <b/>
      <sz val="18"/>
      <color theme="1"/>
      <name val="TH Sarabun New"/>
      <family val="2"/>
    </font>
    <font>
      <b/>
      <sz val="8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 style="thin"/>
      <top style="hair"/>
      <bottom/>
    </border>
    <border>
      <left/>
      <right/>
      <top style="double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ck"/>
      <top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hair"/>
      <bottom/>
    </border>
    <border>
      <left/>
      <right style="thin"/>
      <top style="hair"/>
      <bottom style="hair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double"/>
      <bottom style="hair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hair"/>
      <bottom style="hair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9" fontId="0" fillId="0" borderId="0" applyFont="0" applyFill="0" applyBorder="0" applyAlignment="0" applyProtection="0"/>
    <xf numFmtId="0" fontId="58" fillId="21" borderId="0" applyNumberFormat="0" applyBorder="0" applyAlignment="0" applyProtection="0"/>
    <xf numFmtId="0" fontId="59" fillId="22" borderId="3" applyNumberFormat="0" applyAlignment="0" applyProtection="0"/>
    <xf numFmtId="0" fontId="60" fillId="22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4" borderId="4" applyNumberFormat="0" applyAlignment="0" applyProtection="0"/>
    <xf numFmtId="0" fontId="66" fillId="25" borderId="0" applyNumberFormat="0" applyBorder="0" applyAlignment="0" applyProtection="0"/>
    <xf numFmtId="0" fontId="6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11" xfId="0" applyFont="1" applyBorder="1" applyAlignment="1">
      <alignment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shrinkToFit="1"/>
    </xf>
    <xf numFmtId="0" fontId="3" fillId="0" borderId="11" xfId="0" applyFont="1" applyBorder="1" applyAlignment="1">
      <alignment horizontal="right" shrinkToFit="1"/>
    </xf>
    <xf numFmtId="0" fontId="0" fillId="0" borderId="15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15" xfId="0" applyFont="1" applyBorder="1" applyAlignment="1">
      <alignment wrapText="1"/>
    </xf>
    <xf numFmtId="0" fontId="8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shrinkToFi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 shrinkToFit="1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71" fillId="0" borderId="0" xfId="0" applyFont="1" applyAlignment="1">
      <alignment vertical="top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vertical="top"/>
    </xf>
    <xf numFmtId="0" fontId="72" fillId="0" borderId="0" xfId="0" applyFont="1" applyAlignment="1">
      <alignment vertical="center"/>
    </xf>
    <xf numFmtId="194" fontId="71" fillId="0" borderId="0" xfId="0" applyNumberFormat="1" applyFont="1" applyAlignment="1">
      <alignment vertical="top"/>
    </xf>
    <xf numFmtId="0" fontId="71" fillId="0" borderId="0" xfId="0" applyFont="1" applyFill="1" applyAlignment="1">
      <alignment vertical="top"/>
    </xf>
    <xf numFmtId="194" fontId="71" fillId="0" borderId="0" xfId="0" applyNumberFormat="1" applyFont="1" applyFill="1" applyAlignment="1">
      <alignment vertical="top"/>
    </xf>
    <xf numFmtId="0" fontId="71" fillId="0" borderId="0" xfId="0" applyFont="1" applyBorder="1" applyAlignment="1">
      <alignment vertical="top"/>
    </xf>
    <xf numFmtId="0" fontId="7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94" fontId="16" fillId="0" borderId="19" xfId="0" applyNumberFormat="1" applyFont="1" applyBorder="1" applyAlignment="1">
      <alignment horizontal="center"/>
    </xf>
    <xf numFmtId="0" fontId="74" fillId="7" borderId="20" xfId="0" applyFont="1" applyFill="1" applyBorder="1" applyAlignment="1">
      <alignment vertical="top" wrapText="1"/>
    </xf>
    <xf numFmtId="194" fontId="74" fillId="7" borderId="20" xfId="0" applyNumberFormat="1" applyFont="1" applyFill="1" applyBorder="1" applyAlignment="1">
      <alignment vertical="top"/>
    </xf>
    <xf numFmtId="194" fontId="74" fillId="7" borderId="20" xfId="0" applyNumberFormat="1" applyFont="1" applyFill="1" applyBorder="1" applyAlignment="1">
      <alignment horizontal="center" vertical="top"/>
    </xf>
    <xf numFmtId="0" fontId="74" fillId="0" borderId="0" xfId="0" applyFont="1" applyAlignment="1">
      <alignment vertical="top"/>
    </xf>
    <xf numFmtId="0" fontId="74" fillId="0" borderId="21" xfId="0" applyFont="1" applyBorder="1" applyAlignment="1">
      <alignment vertical="top" wrapText="1"/>
    </xf>
    <xf numFmtId="194" fontId="75" fillId="0" borderId="21" xfId="0" applyNumberFormat="1" applyFont="1" applyBorder="1" applyAlignment="1">
      <alignment vertical="top"/>
    </xf>
    <xf numFmtId="194" fontId="75" fillId="0" borderId="21" xfId="0" applyNumberFormat="1" applyFont="1" applyBorder="1" applyAlignment="1">
      <alignment horizontal="center" vertical="top"/>
    </xf>
    <xf numFmtId="0" fontId="75" fillId="0" borderId="0" xfId="0" applyFont="1" applyAlignment="1">
      <alignment vertical="top"/>
    </xf>
    <xf numFmtId="0" fontId="75" fillId="0" borderId="21" xfId="0" applyFont="1" applyBorder="1" applyAlignment="1">
      <alignment vertical="top" wrapText="1"/>
    </xf>
    <xf numFmtId="194" fontId="75" fillId="0" borderId="21" xfId="0" applyNumberFormat="1" applyFont="1" applyFill="1" applyBorder="1" applyAlignment="1">
      <alignment vertical="top"/>
    </xf>
    <xf numFmtId="0" fontId="75" fillId="0" borderId="0" xfId="0" applyFont="1" applyBorder="1" applyAlignment="1">
      <alignment vertical="top"/>
    </xf>
    <xf numFmtId="0" fontId="74" fillId="0" borderId="21" xfId="0" applyFont="1" applyFill="1" applyBorder="1" applyAlignment="1">
      <alignment vertical="top" wrapText="1"/>
    </xf>
    <xf numFmtId="194" fontId="75" fillId="0" borderId="21" xfId="0" applyNumberFormat="1" applyFont="1" applyFill="1" applyBorder="1" applyAlignment="1">
      <alignment horizontal="center" vertical="top"/>
    </xf>
    <xf numFmtId="0" fontId="75" fillId="0" borderId="0" xfId="0" applyFont="1" applyFill="1" applyAlignment="1">
      <alignment vertical="top"/>
    </xf>
    <xf numFmtId="0" fontId="75" fillId="0" borderId="0" xfId="0" applyFont="1" applyAlignment="1">
      <alignment wrapText="1"/>
    </xf>
    <xf numFmtId="194" fontId="75" fillId="0" borderId="0" xfId="0" applyNumberFormat="1" applyFont="1" applyAlignment="1">
      <alignment/>
    </xf>
    <xf numFmtId="194" fontId="75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16" fillId="0" borderId="10" xfId="50" applyFont="1" applyBorder="1" applyAlignment="1">
      <alignment horizontal="center" vertical="center"/>
      <protection/>
    </xf>
    <xf numFmtId="0" fontId="16" fillId="0" borderId="22" xfId="50" applyFont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0" fontId="16" fillId="0" borderId="12" xfId="50" applyFont="1" applyBorder="1" applyAlignment="1">
      <alignment horizontal="center" vertical="center"/>
      <protection/>
    </xf>
    <xf numFmtId="0" fontId="16" fillId="0" borderId="12" xfId="50" applyFont="1" applyBorder="1" applyAlignment="1">
      <alignment vertical="center"/>
      <protection/>
    </xf>
    <xf numFmtId="0" fontId="15" fillId="0" borderId="20" xfId="50" applyFont="1" applyBorder="1">
      <alignment/>
      <protection/>
    </xf>
    <xf numFmtId="194" fontId="15" fillId="0" borderId="20" xfId="50" applyNumberFormat="1" applyFont="1" applyBorder="1">
      <alignment/>
      <protection/>
    </xf>
    <xf numFmtId="211" fontId="15" fillId="0" borderId="20" xfId="50" applyNumberFormat="1" applyFont="1" applyBorder="1" applyAlignment="1">
      <alignment horizontal="center"/>
      <protection/>
    </xf>
    <xf numFmtId="0" fontId="15" fillId="0" borderId="21" xfId="50" applyFont="1" applyBorder="1">
      <alignment/>
      <protection/>
    </xf>
    <xf numFmtId="194" fontId="15" fillId="0" borderId="21" xfId="50" applyNumberFormat="1" applyFont="1" applyBorder="1">
      <alignment/>
      <protection/>
    </xf>
    <xf numFmtId="0" fontId="15" fillId="0" borderId="23" xfId="50" applyFont="1" applyBorder="1">
      <alignment/>
      <protection/>
    </xf>
    <xf numFmtId="194" fontId="15" fillId="0" borderId="23" xfId="50" applyNumberFormat="1" applyFont="1" applyBorder="1">
      <alignment/>
      <protection/>
    </xf>
    <xf numFmtId="0" fontId="15" fillId="0" borderId="16" xfId="50" applyFont="1" applyBorder="1">
      <alignment/>
      <protection/>
    </xf>
    <xf numFmtId="0" fontId="15" fillId="0" borderId="24" xfId="50" applyFont="1" applyBorder="1">
      <alignment/>
      <protection/>
    </xf>
    <xf numFmtId="194" fontId="15" fillId="0" borderId="16" xfId="44" applyFont="1" applyFill="1" applyBorder="1" applyAlignment="1">
      <alignment/>
    </xf>
    <xf numFmtId="0" fontId="15" fillId="0" borderId="16" xfId="50" applyFont="1" applyBorder="1" applyAlignment="1">
      <alignment horizontal="left" vertical="center"/>
      <protection/>
    </xf>
    <xf numFmtId="194" fontId="15" fillId="0" borderId="16" xfId="44" applyFont="1" applyBorder="1" applyAlignment="1">
      <alignment/>
    </xf>
    <xf numFmtId="0" fontId="15" fillId="0" borderId="16" xfId="51" applyFont="1" applyBorder="1">
      <alignment/>
      <protection/>
    </xf>
    <xf numFmtId="0" fontId="15" fillId="0" borderId="16" xfId="51" applyFont="1" applyBorder="1" applyAlignment="1">
      <alignment horizontal="left" vertical="center"/>
      <protection/>
    </xf>
    <xf numFmtId="0" fontId="16" fillId="0" borderId="13" xfId="0" applyFont="1" applyBorder="1" applyAlignment="1">
      <alignment/>
    </xf>
    <xf numFmtId="4" fontId="16" fillId="0" borderId="13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4" xfId="50" applyFont="1" applyBorder="1">
      <alignment/>
      <protection/>
    </xf>
    <xf numFmtId="0" fontId="76" fillId="0" borderId="0" xfId="0" applyFont="1" applyAlignment="1">
      <alignment/>
    </xf>
    <xf numFmtId="0" fontId="73" fillId="19" borderId="15" xfId="0" applyFont="1" applyFill="1" applyBorder="1" applyAlignment="1">
      <alignment horizontal="center"/>
    </xf>
    <xf numFmtId="0" fontId="73" fillId="0" borderId="15" xfId="0" applyFont="1" applyBorder="1" applyAlignment="1">
      <alignment/>
    </xf>
    <xf numFmtId="0" fontId="73" fillId="15" borderId="17" xfId="0" applyFont="1" applyFill="1" applyBorder="1" applyAlignment="1">
      <alignment horizontal="center"/>
    </xf>
    <xf numFmtId="0" fontId="73" fillId="14" borderId="15" xfId="0" applyFont="1" applyFill="1" applyBorder="1" applyAlignment="1">
      <alignment horizontal="center"/>
    </xf>
    <xf numFmtId="0" fontId="73" fillId="0" borderId="25" xfId="0" applyFont="1" applyBorder="1" applyAlignment="1">
      <alignment horizontal="center"/>
    </xf>
    <xf numFmtId="211" fontId="12" fillId="0" borderId="15" xfId="0" applyNumberFormat="1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39" fontId="73" fillId="3" borderId="17" xfId="44" applyNumberFormat="1" applyFont="1" applyFill="1" applyBorder="1" applyAlignment="1">
      <alignment horizontal="center"/>
    </xf>
    <xf numFmtId="211" fontId="12" fillId="8" borderId="15" xfId="0" applyNumberFormat="1" applyFont="1" applyFill="1" applyBorder="1" applyAlignment="1">
      <alignment horizontal="center"/>
    </xf>
    <xf numFmtId="0" fontId="73" fillId="0" borderId="21" xfId="0" applyFont="1" applyBorder="1" applyAlignment="1">
      <alignment/>
    </xf>
    <xf numFmtId="0" fontId="73" fillId="0" borderId="10" xfId="0" applyFont="1" applyBorder="1" applyAlignment="1">
      <alignment horizontal="center"/>
    </xf>
    <xf numFmtId="39" fontId="73" fillId="3" borderId="22" xfId="44" applyNumberFormat="1" applyFont="1" applyFill="1" applyBorder="1" applyAlignment="1">
      <alignment horizontal="center"/>
    </xf>
    <xf numFmtId="194" fontId="76" fillId="0" borderId="0" xfId="0" applyNumberFormat="1" applyFont="1" applyAlignment="1">
      <alignment/>
    </xf>
    <xf numFmtId="0" fontId="73" fillId="33" borderId="15" xfId="0" applyFont="1" applyFill="1" applyBorder="1" applyAlignment="1">
      <alignment horizontal="center"/>
    </xf>
    <xf numFmtId="211" fontId="12" fillId="33" borderId="15" xfId="0" applyNumberFormat="1" applyFont="1" applyFill="1" applyBorder="1" applyAlignment="1">
      <alignment horizontal="center"/>
    </xf>
    <xf numFmtId="0" fontId="73" fillId="0" borderId="26" xfId="0" applyFont="1" applyBorder="1" applyAlignment="1">
      <alignment horizontal="center"/>
    </xf>
    <xf numFmtId="194" fontId="73" fillId="9" borderId="27" xfId="44" applyFont="1" applyFill="1" applyBorder="1" applyAlignment="1">
      <alignment horizontal="center"/>
    </xf>
    <xf numFmtId="211" fontId="77" fillId="14" borderId="10" xfId="44" applyNumberFormat="1" applyFont="1" applyFill="1" applyBorder="1" applyAlignment="1">
      <alignment horizontal="center"/>
    </xf>
    <xf numFmtId="0" fontId="73" fillId="0" borderId="15" xfId="0" applyFont="1" applyFill="1" applyBorder="1" applyAlignment="1">
      <alignment horizontal="center"/>
    </xf>
    <xf numFmtId="211" fontId="12" fillId="0" borderId="15" xfId="0" applyNumberFormat="1" applyFont="1" applyFill="1" applyBorder="1" applyAlignment="1">
      <alignment horizontal="center"/>
    </xf>
    <xf numFmtId="0" fontId="73" fillId="0" borderId="28" xfId="0" applyFont="1" applyBorder="1" applyAlignment="1">
      <alignment/>
    </xf>
    <xf numFmtId="215" fontId="13" fillId="15" borderId="29" xfId="44" applyNumberFormat="1" applyFont="1" applyFill="1" applyBorder="1" applyAlignment="1">
      <alignment/>
    </xf>
    <xf numFmtId="194" fontId="76" fillId="0" borderId="0" xfId="0" applyNumberFormat="1" applyFont="1" applyBorder="1" applyAlignment="1">
      <alignment/>
    </xf>
    <xf numFmtId="194" fontId="13" fillId="15" borderId="30" xfId="44" applyFont="1" applyFill="1" applyBorder="1" applyAlignment="1">
      <alignment/>
    </xf>
    <xf numFmtId="215" fontId="76" fillId="0" borderId="0" xfId="0" applyNumberFormat="1" applyFont="1" applyAlignment="1">
      <alignment/>
    </xf>
    <xf numFmtId="0" fontId="73" fillId="0" borderId="31" xfId="0" applyFont="1" applyBorder="1" applyAlignment="1">
      <alignment horizontal="center"/>
    </xf>
    <xf numFmtId="0" fontId="75" fillId="0" borderId="32" xfId="0" applyFont="1" applyBorder="1" applyAlignment="1">
      <alignment horizontal="center" vertical="top"/>
    </xf>
    <xf numFmtId="0" fontId="75" fillId="0" borderId="15" xfId="0" applyFont="1" applyBorder="1" applyAlignment="1">
      <alignment horizontal="center" vertical="top"/>
    </xf>
    <xf numFmtId="0" fontId="75" fillId="0" borderId="33" xfId="0" applyFont="1" applyBorder="1" applyAlignment="1">
      <alignment horizontal="center" vertical="top"/>
    </xf>
    <xf numFmtId="0" fontId="74" fillId="7" borderId="20" xfId="0" applyFont="1" applyFill="1" applyBorder="1" applyAlignment="1">
      <alignment horizontal="center" vertical="top"/>
    </xf>
    <xf numFmtId="0" fontId="75" fillId="0" borderId="21" xfId="0" applyFont="1" applyBorder="1" applyAlignment="1">
      <alignment horizontal="center" vertical="top"/>
    </xf>
    <xf numFmtId="194" fontId="75" fillId="0" borderId="34" xfId="0" applyNumberFormat="1" applyFont="1" applyBorder="1" applyAlignment="1">
      <alignment vertical="top"/>
    </xf>
    <xf numFmtId="194" fontId="75" fillId="0" borderId="32" xfId="0" applyNumberFormat="1" applyFont="1" applyBorder="1" applyAlignment="1">
      <alignment vertical="top"/>
    </xf>
    <xf numFmtId="194" fontId="75" fillId="0" borderId="35" xfId="0" applyNumberFormat="1" applyFont="1" applyBorder="1" applyAlignment="1">
      <alignment vertical="top"/>
    </xf>
    <xf numFmtId="194" fontId="75" fillId="0" borderId="32" xfId="0" applyNumberFormat="1" applyFont="1" applyBorder="1" applyAlignment="1">
      <alignment horizontal="center" vertical="top"/>
    </xf>
    <xf numFmtId="0" fontId="75" fillId="0" borderId="11" xfId="0" applyFont="1" applyBorder="1" applyAlignment="1">
      <alignment vertical="top" wrapText="1"/>
    </xf>
    <xf numFmtId="0" fontId="78" fillId="19" borderId="15" xfId="0" applyFont="1" applyFill="1" applyBorder="1" applyAlignment="1">
      <alignment vertical="top" wrapText="1"/>
    </xf>
    <xf numFmtId="194" fontId="75" fillId="19" borderId="33" xfId="0" applyNumberFormat="1" applyFont="1" applyFill="1" applyBorder="1" applyAlignment="1">
      <alignment vertical="top"/>
    </xf>
    <xf numFmtId="194" fontId="75" fillId="19" borderId="33" xfId="0" applyNumberFormat="1" applyFont="1" applyFill="1" applyBorder="1" applyAlignment="1">
      <alignment horizontal="center" vertical="top"/>
    </xf>
    <xf numFmtId="194" fontId="74" fillId="19" borderId="33" xfId="0" applyNumberFormat="1" applyFont="1" applyFill="1" applyBorder="1" applyAlignment="1">
      <alignment vertical="top"/>
    </xf>
    <xf numFmtId="0" fontId="16" fillId="0" borderId="36" xfId="50" applyFont="1" applyBorder="1" applyAlignment="1">
      <alignment horizontal="center" vertical="center"/>
      <protection/>
    </xf>
    <xf numFmtId="194" fontId="15" fillId="0" borderId="37" xfId="50" applyNumberFormat="1" applyFont="1" applyBorder="1">
      <alignment/>
      <protection/>
    </xf>
    <xf numFmtId="194" fontId="15" fillId="0" borderId="38" xfId="50" applyNumberFormat="1" applyFont="1" applyBorder="1">
      <alignment/>
      <protection/>
    </xf>
    <xf numFmtId="194" fontId="15" fillId="0" borderId="39" xfId="50" applyNumberFormat="1" applyFont="1" applyBorder="1">
      <alignment/>
      <protection/>
    </xf>
    <xf numFmtId="194" fontId="16" fillId="34" borderId="38" xfId="50" applyNumberFormat="1" applyFont="1" applyFill="1" applyBorder="1">
      <alignment/>
      <protection/>
    </xf>
    <xf numFmtId="0" fontId="16" fillId="34" borderId="21" xfId="50" applyFont="1" applyFill="1" applyBorder="1">
      <alignment/>
      <protection/>
    </xf>
    <xf numFmtId="0" fontId="18" fillId="0" borderId="16" xfId="50" applyFont="1" applyBorder="1">
      <alignment/>
      <protection/>
    </xf>
    <xf numFmtId="0" fontId="15" fillId="0" borderId="33" xfId="50" applyFont="1" applyBorder="1">
      <alignment/>
      <protection/>
    </xf>
    <xf numFmtId="0" fontId="74" fillId="7" borderId="40" xfId="0" applyFont="1" applyFill="1" applyBorder="1" applyAlignment="1">
      <alignment horizontal="center" vertical="top"/>
    </xf>
    <xf numFmtId="0" fontId="75" fillId="0" borderId="21" xfId="0" applyFont="1" applyFill="1" applyBorder="1" applyAlignment="1">
      <alignment horizontal="center" vertical="top"/>
    </xf>
    <xf numFmtId="0" fontId="75" fillId="0" borderId="11" xfId="0" applyFont="1" applyBorder="1" applyAlignment="1">
      <alignment horizontal="center" vertical="top"/>
    </xf>
    <xf numFmtId="0" fontId="15" fillId="0" borderId="20" xfId="50" applyFont="1" applyBorder="1" applyAlignment="1">
      <alignment horizontal="center"/>
      <protection/>
    </xf>
    <xf numFmtId="0" fontId="16" fillId="34" borderId="21" xfId="50" applyFont="1" applyFill="1" applyBorder="1" applyAlignment="1">
      <alignment horizontal="center"/>
      <protection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49" applyFont="1" applyBorder="1">
      <alignment/>
      <protection/>
    </xf>
    <xf numFmtId="0" fontId="75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4" fillId="0" borderId="14" xfId="0" applyFont="1" applyBorder="1" applyAlignment="1">
      <alignment/>
    </xf>
    <xf numFmtId="0" fontId="75" fillId="0" borderId="0" xfId="0" applyFont="1" applyBorder="1" applyAlignment="1">
      <alignment wrapText="1"/>
    </xf>
    <xf numFmtId="194" fontId="75" fillId="0" borderId="0" xfId="0" applyNumberFormat="1" applyFont="1" applyBorder="1" applyAlignment="1">
      <alignment/>
    </xf>
    <xf numFmtId="194" fontId="75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5" fillId="0" borderId="41" xfId="0" applyFont="1" applyBorder="1" applyAlignment="1">
      <alignment horizontal="center"/>
    </xf>
    <xf numFmtId="0" fontId="75" fillId="0" borderId="23" xfId="0" applyFont="1" applyBorder="1" applyAlignment="1">
      <alignment horizontal="center" vertical="top"/>
    </xf>
    <xf numFmtId="194" fontId="16" fillId="0" borderId="42" xfId="0" applyNumberFormat="1" applyFont="1" applyBorder="1" applyAlignment="1">
      <alignment horizontal="center"/>
    </xf>
    <xf numFmtId="0" fontId="18" fillId="0" borderId="17" xfId="50" applyFont="1" applyBorder="1">
      <alignment/>
      <protection/>
    </xf>
    <xf numFmtId="0" fontId="15" fillId="0" borderId="33" xfId="51" applyFont="1" applyBorder="1">
      <alignment/>
      <protection/>
    </xf>
    <xf numFmtId="0" fontId="16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17" xfId="50" applyFont="1" applyBorder="1">
      <alignment/>
      <protection/>
    </xf>
    <xf numFmtId="0" fontId="15" fillId="0" borderId="17" xfId="51" applyFont="1" applyBorder="1">
      <alignment/>
      <protection/>
    </xf>
    <xf numFmtId="0" fontId="16" fillId="0" borderId="22" xfId="0" applyFont="1" applyBorder="1" applyAlignment="1">
      <alignment/>
    </xf>
    <xf numFmtId="0" fontId="15" fillId="0" borderId="36" xfId="0" applyFont="1" applyBorder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49" applyFont="1" applyBorder="1">
      <alignment/>
      <protection/>
    </xf>
    <xf numFmtId="0" fontId="12" fillId="0" borderId="0" xfId="0" applyFont="1" applyAlignment="1">
      <alignment/>
    </xf>
    <xf numFmtId="0" fontId="13" fillId="0" borderId="10" xfId="50" applyFont="1" applyBorder="1" applyAlignment="1">
      <alignment horizontal="center" vertical="center"/>
      <protection/>
    </xf>
    <xf numFmtId="0" fontId="77" fillId="0" borderId="0" xfId="0" applyFont="1" applyAlignment="1">
      <alignment vertical="center"/>
    </xf>
    <xf numFmtId="0" fontId="13" fillId="0" borderId="12" xfId="50" applyFont="1" applyBorder="1" applyAlignment="1">
      <alignment horizontal="center" vertical="center"/>
      <protection/>
    </xf>
    <xf numFmtId="0" fontId="13" fillId="0" borderId="12" xfId="50" applyFont="1" applyBorder="1" applyAlignment="1">
      <alignment vertical="center"/>
      <protection/>
    </xf>
    <xf numFmtId="0" fontId="12" fillId="0" borderId="20" xfId="50" applyFont="1" applyBorder="1" applyAlignment="1">
      <alignment horizontal="center"/>
      <protection/>
    </xf>
    <xf numFmtId="0" fontId="13" fillId="0" borderId="20" xfId="50" applyFont="1" applyBorder="1">
      <alignment/>
      <protection/>
    </xf>
    <xf numFmtId="194" fontId="12" fillId="0" borderId="20" xfId="50" applyNumberFormat="1" applyFont="1" applyBorder="1">
      <alignment/>
      <protection/>
    </xf>
    <xf numFmtId="0" fontId="12" fillId="0" borderId="20" xfId="50" applyFont="1" applyBorder="1">
      <alignment/>
      <protection/>
    </xf>
    <xf numFmtId="0" fontId="12" fillId="0" borderId="21" xfId="50" applyFont="1" applyBorder="1">
      <alignment/>
      <protection/>
    </xf>
    <xf numFmtId="194" fontId="12" fillId="0" borderId="21" xfId="50" applyNumberFormat="1" applyFont="1" applyBorder="1">
      <alignment/>
      <protection/>
    </xf>
    <xf numFmtId="0" fontId="12" fillId="0" borderId="21" xfId="50" applyFont="1" applyBorder="1" applyAlignment="1">
      <alignment horizontal="center"/>
      <protection/>
    </xf>
    <xf numFmtId="0" fontId="13" fillId="34" borderId="21" xfId="50" applyFont="1" applyFill="1" applyBorder="1" applyAlignment="1">
      <alignment horizontal="center"/>
      <protection/>
    </xf>
    <xf numFmtId="0" fontId="13" fillId="34" borderId="38" xfId="50" applyFont="1" applyFill="1" applyBorder="1" applyAlignment="1">
      <alignment horizontal="center"/>
      <protection/>
    </xf>
    <xf numFmtId="194" fontId="13" fillId="34" borderId="21" xfId="50" applyNumberFormat="1" applyFont="1" applyFill="1" applyBorder="1">
      <alignment/>
      <protection/>
    </xf>
    <xf numFmtId="0" fontId="13" fillId="34" borderId="35" xfId="50" applyFont="1" applyFill="1" applyBorder="1">
      <alignment/>
      <protection/>
    </xf>
    <xf numFmtId="0" fontId="77" fillId="0" borderId="0" xfId="0" applyFont="1" applyAlignment="1">
      <alignment/>
    </xf>
    <xf numFmtId="0" fontId="13" fillId="0" borderId="17" xfId="50" applyFont="1" applyBorder="1">
      <alignment/>
      <protection/>
    </xf>
    <xf numFmtId="0" fontId="13" fillId="0" borderId="16" xfId="50" applyFont="1" applyBorder="1">
      <alignment/>
      <protection/>
    </xf>
    <xf numFmtId="0" fontId="13" fillId="0" borderId="24" xfId="50" applyFont="1" applyBorder="1">
      <alignment/>
      <protection/>
    </xf>
    <xf numFmtId="0" fontId="12" fillId="0" borderId="33" xfId="50" applyFont="1" applyBorder="1">
      <alignment/>
      <protection/>
    </xf>
    <xf numFmtId="0" fontId="13" fillId="0" borderId="0" xfId="50" applyFont="1" applyBorder="1">
      <alignment/>
      <protection/>
    </xf>
    <xf numFmtId="0" fontId="12" fillId="0" borderId="0" xfId="50" applyFont="1" applyBorder="1">
      <alignment/>
      <protection/>
    </xf>
    <xf numFmtId="0" fontId="73" fillId="0" borderId="0" xfId="0" applyFont="1" applyAlignment="1">
      <alignment horizontal="center"/>
    </xf>
    <xf numFmtId="0" fontId="21" fillId="0" borderId="0" xfId="48" applyFont="1">
      <alignment/>
      <protection/>
    </xf>
    <xf numFmtId="0" fontId="12" fillId="0" borderId="0" xfId="52" applyFont="1" applyAlignment="1">
      <alignment horizontal="left"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25" fillId="0" borderId="0" xfId="48" applyFont="1">
      <alignment/>
      <protection/>
    </xf>
    <xf numFmtId="0" fontId="24" fillId="0" borderId="0" xfId="48" applyFont="1" applyAlignment="1">
      <alignment horizontal="center"/>
      <protection/>
    </xf>
    <xf numFmtId="0" fontId="27" fillId="0" borderId="0" xfId="48" applyFont="1">
      <alignment/>
      <protection/>
    </xf>
    <xf numFmtId="0" fontId="24" fillId="0" borderId="0" xfId="52" applyFont="1" applyAlignment="1">
      <alignment/>
      <protection/>
    </xf>
    <xf numFmtId="0" fontId="26" fillId="0" borderId="0" xfId="48" applyFont="1" applyAlignment="1">
      <alignment horizontal="center"/>
      <protection/>
    </xf>
    <xf numFmtId="0" fontId="24" fillId="0" borderId="0" xfId="52" applyFont="1" applyAlignment="1">
      <alignment wrapText="1"/>
      <protection/>
    </xf>
    <xf numFmtId="0" fontId="12" fillId="0" borderId="0" xfId="50" applyFont="1" applyBorder="1" applyAlignment="1">
      <alignment horizontal="center"/>
      <protection/>
    </xf>
    <xf numFmtId="0" fontId="14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4" fillId="0" borderId="0" xfId="52" applyFont="1" applyAlignment="1">
      <alignment horizontal="center"/>
      <protection/>
    </xf>
    <xf numFmtId="0" fontId="22" fillId="0" borderId="0" xfId="48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12" fillId="0" borderId="0" xfId="52" applyFont="1" applyAlignment="1">
      <alignment horizontal="left"/>
      <protection/>
    </xf>
    <xf numFmtId="0" fontId="24" fillId="0" borderId="0" xfId="48" applyFont="1" applyAlignment="1">
      <alignment horizontal="center"/>
      <protection/>
    </xf>
    <xf numFmtId="0" fontId="24" fillId="0" borderId="0" xfId="52" applyFont="1" applyAlignment="1">
      <alignment horizontal="center" wrapText="1"/>
      <protection/>
    </xf>
    <xf numFmtId="0" fontId="73" fillId="0" borderId="0" xfId="0" applyFont="1" applyAlignment="1">
      <alignment horizontal="center"/>
    </xf>
    <xf numFmtId="0" fontId="13" fillId="0" borderId="0" xfId="50" applyFont="1" applyAlignment="1">
      <alignment horizontal="center"/>
      <protection/>
    </xf>
    <xf numFmtId="0" fontId="13" fillId="0" borderId="0" xfId="49" applyFont="1" applyBorder="1" applyAlignment="1">
      <alignment horizontal="left" vertical="top" wrapText="1"/>
      <protection/>
    </xf>
    <xf numFmtId="0" fontId="13" fillId="0" borderId="10" xfId="50" applyFont="1" applyBorder="1" applyAlignment="1">
      <alignment horizontal="center" vertical="center" wrapText="1"/>
      <protection/>
    </xf>
    <xf numFmtId="0" fontId="13" fillId="0" borderId="12" xfId="50" applyFont="1" applyBorder="1" applyAlignment="1">
      <alignment horizontal="center" vertical="center" wrapText="1"/>
      <protection/>
    </xf>
    <xf numFmtId="0" fontId="13" fillId="0" borderId="10" xfId="50" applyFont="1" applyBorder="1" applyAlignment="1">
      <alignment horizontal="center" vertical="center"/>
      <protection/>
    </xf>
    <xf numFmtId="0" fontId="13" fillId="0" borderId="12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/>
      <protection/>
    </xf>
    <xf numFmtId="0" fontId="75" fillId="0" borderId="0" xfId="0" applyFont="1" applyAlignment="1">
      <alignment horizontal="left"/>
    </xf>
    <xf numFmtId="0" fontId="15" fillId="0" borderId="0" xfId="50" applyFont="1" applyBorder="1" applyAlignment="1">
      <alignment horizontal="left"/>
      <protection/>
    </xf>
    <xf numFmtId="0" fontId="16" fillId="0" borderId="10" xfId="50" applyFont="1" applyBorder="1" applyAlignment="1">
      <alignment horizontal="center" vertical="center" wrapText="1"/>
      <protection/>
    </xf>
    <xf numFmtId="0" fontId="16" fillId="0" borderId="12" xfId="50" applyFont="1" applyBorder="1" applyAlignment="1">
      <alignment horizontal="center" vertical="center" wrapText="1"/>
      <protection/>
    </xf>
    <xf numFmtId="0" fontId="16" fillId="0" borderId="10" xfId="50" applyFont="1" applyBorder="1" applyAlignment="1">
      <alignment horizontal="center" vertical="center"/>
      <protection/>
    </xf>
    <xf numFmtId="0" fontId="16" fillId="0" borderId="12" xfId="50" applyFont="1" applyBorder="1" applyAlignment="1">
      <alignment horizontal="center" vertical="center"/>
      <protection/>
    </xf>
    <xf numFmtId="0" fontId="16" fillId="34" borderId="38" xfId="50" applyFont="1" applyFill="1" applyBorder="1" applyAlignment="1">
      <alignment horizontal="center"/>
      <protection/>
    </xf>
    <xf numFmtId="0" fontId="16" fillId="34" borderId="45" xfId="50" applyFont="1" applyFill="1" applyBorder="1" applyAlignment="1">
      <alignment horizontal="center"/>
      <protection/>
    </xf>
    <xf numFmtId="0" fontId="16" fillId="34" borderId="35" xfId="50" applyFont="1" applyFill="1" applyBorder="1" applyAlignment="1">
      <alignment horizontal="center"/>
      <protection/>
    </xf>
    <xf numFmtId="0" fontId="75" fillId="0" borderId="0" xfId="0" applyFont="1" applyAlignment="1">
      <alignment horizontal="center"/>
    </xf>
    <xf numFmtId="0" fontId="16" fillId="0" borderId="0" xfId="50" applyFont="1" applyBorder="1" applyAlignment="1">
      <alignment horizontal="center"/>
      <protection/>
    </xf>
    <xf numFmtId="0" fontId="16" fillId="0" borderId="0" xfId="49" applyFont="1" applyBorder="1" applyAlignment="1">
      <alignment horizontal="left" vertical="top" wrapText="1"/>
      <protection/>
    </xf>
    <xf numFmtId="194" fontId="16" fillId="0" borderId="18" xfId="0" applyNumberFormat="1" applyFont="1" applyBorder="1" applyAlignment="1">
      <alignment horizontal="center" vertical="center"/>
    </xf>
    <xf numFmtId="194" fontId="16" fillId="0" borderId="19" xfId="0" applyNumberFormat="1" applyFont="1" applyBorder="1" applyAlignment="1">
      <alignment horizontal="center" vertical="center"/>
    </xf>
    <xf numFmtId="194" fontId="16" fillId="0" borderId="46" xfId="0" applyNumberFormat="1" applyFont="1" applyBorder="1" applyAlignment="1">
      <alignment horizontal="center"/>
    </xf>
    <xf numFmtId="194" fontId="16" fillId="0" borderId="47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9" fillId="19" borderId="15" xfId="0" applyFont="1" applyFill="1" applyBorder="1" applyAlignment="1">
      <alignment horizontal="center"/>
    </xf>
    <xf numFmtId="0" fontId="73" fillId="7" borderId="15" xfId="0" applyFont="1" applyFill="1" applyBorder="1" applyAlignment="1">
      <alignment horizontal="center"/>
    </xf>
    <xf numFmtId="0" fontId="77" fillId="0" borderId="48" xfId="0" applyFont="1" applyBorder="1" applyAlignment="1">
      <alignment horizontal="center"/>
    </xf>
    <xf numFmtId="0" fontId="77" fillId="0" borderId="49" xfId="0" applyFont="1" applyBorder="1" applyAlignment="1">
      <alignment horizontal="center"/>
    </xf>
    <xf numFmtId="0" fontId="77" fillId="0" borderId="50" xfId="0" applyFont="1" applyBorder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2" xfId="48"/>
    <cellStyle name="ปกติ_Sheet2" xfId="49"/>
    <cellStyle name="ปกติ_Sheet3" xfId="50"/>
    <cellStyle name="ปกติ_Sheet3 2" xfId="51"/>
    <cellStyle name="ปกติ_งวดงาน" xfId="52"/>
    <cellStyle name="ป้อนค่า" xfId="53"/>
    <cellStyle name="ปานกลาง" xfId="54"/>
    <cellStyle name="ผลรวม" xfId="55"/>
    <cellStyle name="Currency" xfId="56"/>
    <cellStyle name="Currency [0]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57150</xdr:rowOff>
    </xdr:from>
    <xdr:to>
      <xdr:col>8</xdr:col>
      <xdr:colOff>28575</xdr:colOff>
      <xdr:row>5</xdr:row>
      <xdr:rowOff>276225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57150"/>
          <a:ext cx="1019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9">
      <selection activeCell="A2" sqref="A2"/>
    </sheetView>
  </sheetViews>
  <sheetFormatPr defaultColWidth="9.140625" defaultRowHeight="21.75"/>
  <cols>
    <col min="1" max="1" width="7.8515625" style="0" customWidth="1"/>
    <col min="2" max="2" width="28.28125" style="0" customWidth="1"/>
    <col min="3" max="3" width="7.7109375" style="0" customWidth="1"/>
    <col min="5" max="5" width="18.8515625" style="0" customWidth="1"/>
    <col min="6" max="6" width="20.421875" style="0" customWidth="1"/>
  </cols>
  <sheetData>
    <row r="1" ht="21.75">
      <c r="G1" s="4" t="s">
        <v>18</v>
      </c>
    </row>
    <row r="2" spans="1:7" ht="26.25">
      <c r="A2" s="28" t="s">
        <v>38</v>
      </c>
      <c r="B2" s="14"/>
      <c r="C2" s="14"/>
      <c r="D2" s="14"/>
      <c r="E2" s="14"/>
      <c r="F2" s="14"/>
      <c r="G2" s="26"/>
    </row>
    <row r="3" spans="1:6" s="3" customFormat="1" ht="23.25">
      <c r="A3" s="233" t="s">
        <v>35</v>
      </c>
      <c r="B3" s="233"/>
      <c r="C3" s="233"/>
      <c r="D3" s="233"/>
      <c r="E3" s="233"/>
      <c r="F3" s="233"/>
    </row>
    <row r="4" spans="1:6" s="3" customFormat="1" ht="23.25">
      <c r="A4" s="233" t="s">
        <v>21</v>
      </c>
      <c r="B4" s="233"/>
      <c r="C4" s="233"/>
      <c r="D4" s="233"/>
      <c r="E4" s="233"/>
      <c r="F4" s="233"/>
    </row>
    <row r="5" spans="1:6" s="3" customFormat="1" ht="23.25">
      <c r="A5" s="233" t="s">
        <v>39</v>
      </c>
      <c r="B5" s="233"/>
      <c r="C5" s="233"/>
      <c r="D5" s="233"/>
      <c r="E5" s="233"/>
      <c r="F5" s="233"/>
    </row>
    <row r="6" ht="21.75">
      <c r="A6" t="s">
        <v>27</v>
      </c>
    </row>
    <row r="7" spans="1:7" s="1" customFormat="1" ht="21.75">
      <c r="A7" s="16" t="s">
        <v>5</v>
      </c>
      <c r="B7" s="10" t="s">
        <v>0</v>
      </c>
      <c r="C7" s="5" t="s">
        <v>36</v>
      </c>
      <c r="D7" s="5" t="s">
        <v>7</v>
      </c>
      <c r="E7" s="5" t="s">
        <v>8</v>
      </c>
      <c r="F7" s="5" t="s">
        <v>1</v>
      </c>
      <c r="G7" s="5" t="s">
        <v>23</v>
      </c>
    </row>
    <row r="8" spans="1:7" ht="21.75">
      <c r="A8" s="17" t="s">
        <v>6</v>
      </c>
      <c r="B8" s="11"/>
      <c r="C8" s="7" t="s">
        <v>17</v>
      </c>
      <c r="D8" s="9"/>
      <c r="E8" s="9"/>
      <c r="F8" s="9"/>
      <c r="G8" s="9"/>
    </row>
    <row r="9" spans="1:7" ht="21.75">
      <c r="A9" s="8"/>
      <c r="C9" s="8"/>
      <c r="D9" s="8"/>
      <c r="E9" s="8"/>
      <c r="F9" s="19"/>
      <c r="G9" s="19"/>
    </row>
    <row r="10" spans="1:7" ht="21.75">
      <c r="A10" s="8"/>
      <c r="B10" t="s">
        <v>33</v>
      </c>
      <c r="C10" s="8"/>
      <c r="D10" s="8"/>
      <c r="E10" s="8"/>
      <c r="F10" s="8"/>
      <c r="G10" s="8"/>
    </row>
    <row r="11" spans="1:7" ht="47.25" customHeight="1">
      <c r="A11" s="20"/>
      <c r="B11" s="23" t="s">
        <v>28</v>
      </c>
      <c r="C11" s="27"/>
      <c r="D11" s="22"/>
      <c r="E11" s="8"/>
      <c r="F11" s="21" t="s">
        <v>14</v>
      </c>
      <c r="G11" s="15" t="s">
        <v>24</v>
      </c>
    </row>
    <row r="12" spans="1:7" ht="21.75">
      <c r="A12" s="6">
        <v>2</v>
      </c>
      <c r="B12" t="s">
        <v>20</v>
      </c>
      <c r="C12" s="8"/>
      <c r="D12" s="8"/>
      <c r="E12" s="8"/>
      <c r="F12" s="8" t="s">
        <v>9</v>
      </c>
      <c r="G12" s="15" t="s">
        <v>25</v>
      </c>
    </row>
    <row r="13" spans="1:7" ht="21.75">
      <c r="A13" s="6">
        <v>4</v>
      </c>
      <c r="B13" t="s">
        <v>20</v>
      </c>
      <c r="C13" s="8"/>
      <c r="D13" s="8"/>
      <c r="E13" s="8"/>
      <c r="F13" s="8" t="s">
        <v>10</v>
      </c>
      <c r="G13" s="15" t="s">
        <v>26</v>
      </c>
    </row>
    <row r="14" spans="1:7" ht="21.75">
      <c r="A14" s="6">
        <v>5</v>
      </c>
      <c r="B14" t="s">
        <v>20</v>
      </c>
      <c r="C14" s="8"/>
      <c r="D14" s="8"/>
      <c r="E14" s="8"/>
      <c r="F14" s="8" t="s">
        <v>11</v>
      </c>
      <c r="G14" s="15" t="s">
        <v>19</v>
      </c>
    </row>
    <row r="15" spans="1:7" ht="21.75">
      <c r="A15" s="6">
        <v>10</v>
      </c>
      <c r="B15" t="s">
        <v>20</v>
      </c>
      <c r="C15" s="8"/>
      <c r="D15" s="8"/>
      <c r="E15" s="8"/>
      <c r="F15" s="8" t="s">
        <v>12</v>
      </c>
      <c r="G15" s="15"/>
    </row>
    <row r="16" spans="1:7" ht="21.75">
      <c r="A16" s="6"/>
      <c r="B16" s="24" t="s">
        <v>29</v>
      </c>
      <c r="C16" s="25"/>
      <c r="D16" s="22"/>
      <c r="E16" s="8"/>
      <c r="F16" s="8" t="s">
        <v>13</v>
      </c>
      <c r="G16" s="15"/>
    </row>
    <row r="17" spans="1:7" ht="21.75">
      <c r="A17" s="6">
        <v>1</v>
      </c>
      <c r="B17" t="s">
        <v>20</v>
      </c>
      <c r="C17" s="8"/>
      <c r="D17" s="8"/>
      <c r="E17" s="8"/>
      <c r="F17" s="8"/>
      <c r="G17" s="8"/>
    </row>
    <row r="18" spans="1:7" ht="21.75">
      <c r="A18" s="6">
        <v>3</v>
      </c>
      <c r="B18" t="s">
        <v>20</v>
      </c>
      <c r="C18" s="8"/>
      <c r="D18" s="8"/>
      <c r="E18" s="8"/>
      <c r="F18" s="8"/>
      <c r="G18" s="8"/>
    </row>
    <row r="19" spans="1:7" ht="21.75">
      <c r="A19" s="6">
        <v>6</v>
      </c>
      <c r="B19" t="s">
        <v>20</v>
      </c>
      <c r="C19" s="8"/>
      <c r="D19" s="8"/>
      <c r="E19" s="8"/>
      <c r="F19" s="8"/>
      <c r="G19" s="8"/>
    </row>
    <row r="20" spans="1:7" ht="63">
      <c r="A20" s="6"/>
      <c r="B20" s="23" t="s">
        <v>30</v>
      </c>
      <c r="C20" s="27"/>
      <c r="D20" s="22"/>
      <c r="E20" s="8"/>
      <c r="F20" s="8"/>
      <c r="G20" s="8"/>
    </row>
    <row r="21" spans="1:7" ht="21.75">
      <c r="A21" s="6">
        <v>8</v>
      </c>
      <c r="B21" t="s">
        <v>20</v>
      </c>
      <c r="C21" s="8"/>
      <c r="D21" s="8"/>
      <c r="E21" s="8"/>
      <c r="F21" s="8"/>
      <c r="G21" s="8"/>
    </row>
    <row r="22" spans="1:7" ht="21.75">
      <c r="A22" s="6">
        <v>9</v>
      </c>
      <c r="B22" t="s">
        <v>20</v>
      </c>
      <c r="C22" s="8"/>
      <c r="D22" s="8"/>
      <c r="E22" s="8"/>
      <c r="F22" s="8"/>
      <c r="G22" s="8"/>
    </row>
    <row r="23" spans="1:7" ht="21.75">
      <c r="A23" s="6">
        <v>11</v>
      </c>
      <c r="B23" t="s">
        <v>20</v>
      </c>
      <c r="C23" s="8"/>
      <c r="D23" s="8"/>
      <c r="E23" s="8"/>
      <c r="F23" s="8"/>
      <c r="G23" s="8"/>
    </row>
    <row r="24" spans="1:7" ht="84">
      <c r="A24" s="6"/>
      <c r="B24" s="23" t="s">
        <v>42</v>
      </c>
      <c r="C24" s="25"/>
      <c r="D24" s="22"/>
      <c r="E24" s="8"/>
      <c r="F24" s="8"/>
      <c r="G24" s="8"/>
    </row>
    <row r="25" spans="1:7" ht="21.75">
      <c r="A25" s="6">
        <v>7</v>
      </c>
      <c r="B25" t="s">
        <v>20</v>
      </c>
      <c r="C25" s="8"/>
      <c r="D25" s="8"/>
      <c r="E25" s="8"/>
      <c r="F25" s="8"/>
      <c r="G25" s="8"/>
    </row>
    <row r="26" spans="1:7" ht="21.75">
      <c r="A26" s="6">
        <v>12</v>
      </c>
      <c r="B26" t="s">
        <v>20</v>
      </c>
      <c r="C26" s="8"/>
      <c r="D26" s="8"/>
      <c r="E26" s="8"/>
      <c r="F26" s="8"/>
      <c r="G26" s="8"/>
    </row>
    <row r="27" spans="1:7" ht="63">
      <c r="A27" s="6"/>
      <c r="B27" s="23" t="s">
        <v>32</v>
      </c>
      <c r="C27" s="27"/>
      <c r="D27" s="22"/>
      <c r="E27" s="8"/>
      <c r="F27" s="8"/>
      <c r="G27" s="8"/>
    </row>
    <row r="28" spans="1:7" ht="21.75">
      <c r="A28" s="6">
        <v>13</v>
      </c>
      <c r="B28" t="s">
        <v>20</v>
      </c>
      <c r="C28" s="8"/>
      <c r="D28" s="8"/>
      <c r="E28" s="8"/>
      <c r="F28" s="8"/>
      <c r="G28" s="8"/>
    </row>
    <row r="29" spans="1:7" ht="21.75">
      <c r="A29" s="6">
        <v>15</v>
      </c>
      <c r="B29" t="s">
        <v>20</v>
      </c>
      <c r="C29" s="8"/>
      <c r="D29" s="8"/>
      <c r="E29" s="8"/>
      <c r="F29" s="8"/>
      <c r="G29" s="8"/>
    </row>
    <row r="30" spans="1:7" ht="21.75">
      <c r="A30" s="6"/>
      <c r="B30" s="24" t="s">
        <v>31</v>
      </c>
      <c r="C30" s="25"/>
      <c r="D30" s="22"/>
      <c r="E30" s="8"/>
      <c r="F30" s="8"/>
      <c r="G30" s="8"/>
    </row>
    <row r="31" spans="1:7" ht="21.75">
      <c r="A31" s="6">
        <v>14</v>
      </c>
      <c r="B31" t="s">
        <v>20</v>
      </c>
      <c r="C31" s="8"/>
      <c r="D31" s="8"/>
      <c r="E31" s="8"/>
      <c r="F31" s="8"/>
      <c r="G31" s="8"/>
    </row>
    <row r="32" spans="1:7" ht="21.75">
      <c r="A32" s="6">
        <v>16</v>
      </c>
      <c r="B32" t="s">
        <v>20</v>
      </c>
      <c r="C32" s="8"/>
      <c r="D32" s="8"/>
      <c r="E32" s="8"/>
      <c r="F32" s="8"/>
      <c r="G32" s="8"/>
    </row>
    <row r="33" spans="1:7" ht="21.75">
      <c r="A33" s="6"/>
      <c r="C33" s="8"/>
      <c r="D33" s="8"/>
      <c r="E33" s="8"/>
      <c r="F33" s="8"/>
      <c r="G33" s="8"/>
    </row>
    <row r="34" spans="1:7" s="2" customFormat="1" ht="21">
      <c r="A34" s="18"/>
      <c r="B34" s="13" t="s">
        <v>4</v>
      </c>
      <c r="C34" s="18"/>
      <c r="D34" s="12"/>
      <c r="E34" s="12"/>
      <c r="F34" s="12"/>
      <c r="G34" s="12"/>
    </row>
    <row r="35" spans="1:7" s="2" customFormat="1" ht="21">
      <c r="A35" s="29"/>
      <c r="B35" s="29"/>
      <c r="C35" s="29"/>
      <c r="D35" s="30"/>
      <c r="E35" s="30"/>
      <c r="F35" s="30"/>
      <c r="G35" s="30"/>
    </row>
    <row r="36" spans="1:2" ht="21.75">
      <c r="A36" t="s">
        <v>1</v>
      </c>
      <c r="B36" t="s">
        <v>37</v>
      </c>
    </row>
    <row r="38" spans="1:6" s="3" customFormat="1" ht="23.25">
      <c r="A38" s="233" t="s">
        <v>35</v>
      </c>
      <c r="B38" s="233"/>
      <c r="C38" s="233"/>
      <c r="D38" s="233"/>
      <c r="E38" s="233"/>
      <c r="F38" s="233"/>
    </row>
    <row r="39" spans="1:6" s="3" customFormat="1" ht="23.25">
      <c r="A39" s="233" t="s">
        <v>21</v>
      </c>
      <c r="B39" s="233"/>
      <c r="C39" s="233"/>
      <c r="D39" s="233"/>
      <c r="E39" s="233"/>
      <c r="F39" s="233"/>
    </row>
    <row r="40" spans="1:6" s="3" customFormat="1" ht="23.25">
      <c r="A40" s="233" t="s">
        <v>40</v>
      </c>
      <c r="B40" s="233"/>
      <c r="C40" s="233"/>
      <c r="D40" s="233"/>
      <c r="E40" s="233"/>
      <c r="F40" s="233"/>
    </row>
    <row r="41" ht="21.75">
      <c r="A41" t="s">
        <v>27</v>
      </c>
    </row>
    <row r="42" spans="1:7" s="1" customFormat="1" ht="21.75">
      <c r="A42" s="16" t="s">
        <v>5</v>
      </c>
      <c r="B42" s="10" t="s">
        <v>0</v>
      </c>
      <c r="C42" s="5" t="s">
        <v>36</v>
      </c>
      <c r="D42" s="5" t="s">
        <v>7</v>
      </c>
      <c r="E42" s="5" t="s">
        <v>8</v>
      </c>
      <c r="F42" s="5" t="s">
        <v>1</v>
      </c>
      <c r="G42" s="5" t="s">
        <v>23</v>
      </c>
    </row>
    <row r="43" spans="1:7" ht="21.75">
      <c r="A43" s="17" t="s">
        <v>6</v>
      </c>
      <c r="B43" s="11"/>
      <c r="C43" s="7" t="s">
        <v>17</v>
      </c>
      <c r="D43" s="9"/>
      <c r="E43" s="9"/>
      <c r="F43" s="9"/>
      <c r="G43" s="9"/>
    </row>
    <row r="44" spans="1:7" ht="21.75">
      <c r="A44" s="8"/>
      <c r="C44" s="8"/>
      <c r="D44" s="8"/>
      <c r="E44" s="8"/>
      <c r="F44" s="19"/>
      <c r="G44" s="19"/>
    </row>
    <row r="45" spans="1:7" ht="21.75">
      <c r="A45" s="8"/>
      <c r="B45" t="s">
        <v>33</v>
      </c>
      <c r="C45" s="8"/>
      <c r="D45" s="8"/>
      <c r="E45" s="8"/>
      <c r="F45" s="8"/>
      <c r="G45" s="8"/>
    </row>
    <row r="46" spans="1:7" ht="47.25" customHeight="1">
      <c r="A46" s="20"/>
      <c r="B46" s="23" t="s">
        <v>28</v>
      </c>
      <c r="C46" s="27"/>
      <c r="D46" s="22"/>
      <c r="E46" s="8"/>
      <c r="F46" s="21" t="s">
        <v>14</v>
      </c>
      <c r="G46" s="15" t="s">
        <v>24</v>
      </c>
    </row>
    <row r="47" spans="1:7" ht="21.75">
      <c r="A47" s="6">
        <v>2</v>
      </c>
      <c r="B47" t="s">
        <v>20</v>
      </c>
      <c r="C47" s="8"/>
      <c r="D47" s="8"/>
      <c r="E47" s="8"/>
      <c r="F47" s="8" t="s">
        <v>9</v>
      </c>
      <c r="G47" s="15" t="s">
        <v>25</v>
      </c>
    </row>
    <row r="48" spans="1:7" ht="21.75">
      <c r="A48" s="6">
        <v>4</v>
      </c>
      <c r="B48" t="s">
        <v>20</v>
      </c>
      <c r="C48" s="8"/>
      <c r="D48" s="8"/>
      <c r="E48" s="8"/>
      <c r="F48" s="8" t="s">
        <v>10</v>
      </c>
      <c r="G48" s="15" t="s">
        <v>26</v>
      </c>
    </row>
    <row r="49" spans="1:7" ht="21.75">
      <c r="A49" s="6">
        <v>5</v>
      </c>
      <c r="B49" t="s">
        <v>20</v>
      </c>
      <c r="C49" s="8"/>
      <c r="D49" s="8"/>
      <c r="E49" s="8"/>
      <c r="F49" s="8" t="s">
        <v>11</v>
      </c>
      <c r="G49" s="15" t="s">
        <v>19</v>
      </c>
    </row>
    <row r="50" spans="1:7" ht="21.75">
      <c r="A50" s="6">
        <v>10</v>
      </c>
      <c r="B50" t="s">
        <v>20</v>
      </c>
      <c r="C50" s="8"/>
      <c r="D50" s="8"/>
      <c r="E50" s="8"/>
      <c r="F50" s="8" t="s">
        <v>12</v>
      </c>
      <c r="G50" s="15"/>
    </row>
    <row r="51" spans="1:7" ht="21.75">
      <c r="A51" s="6"/>
      <c r="B51" s="24" t="s">
        <v>29</v>
      </c>
      <c r="C51" s="25"/>
      <c r="D51" s="22"/>
      <c r="E51" s="8"/>
      <c r="F51" s="8" t="s">
        <v>13</v>
      </c>
      <c r="G51" s="15"/>
    </row>
    <row r="52" spans="1:7" ht="21.75">
      <c r="A52" s="6">
        <v>1</v>
      </c>
      <c r="B52" t="s">
        <v>20</v>
      </c>
      <c r="C52" s="8"/>
      <c r="D52" s="8"/>
      <c r="E52" s="8"/>
      <c r="F52" s="8"/>
      <c r="G52" s="8"/>
    </row>
    <row r="53" spans="1:7" ht="21.75">
      <c r="A53" s="6">
        <v>3</v>
      </c>
      <c r="B53" t="s">
        <v>20</v>
      </c>
      <c r="C53" s="8"/>
      <c r="D53" s="8"/>
      <c r="E53" s="8"/>
      <c r="F53" s="8"/>
      <c r="G53" s="8"/>
    </row>
    <row r="54" spans="1:7" ht="21.75">
      <c r="A54" s="6">
        <v>6</v>
      </c>
      <c r="B54" t="s">
        <v>20</v>
      </c>
      <c r="C54" s="8"/>
      <c r="D54" s="8"/>
      <c r="E54" s="8"/>
      <c r="F54" s="8"/>
      <c r="G54" s="8"/>
    </row>
    <row r="55" spans="1:7" ht="63">
      <c r="A55" s="6"/>
      <c r="B55" s="23" t="s">
        <v>30</v>
      </c>
      <c r="C55" s="27"/>
      <c r="D55" s="22"/>
      <c r="E55" s="8"/>
      <c r="F55" s="8"/>
      <c r="G55" s="8"/>
    </row>
    <row r="56" spans="1:7" ht="21.75">
      <c r="A56" s="6">
        <v>8</v>
      </c>
      <c r="B56" t="s">
        <v>20</v>
      </c>
      <c r="C56" s="8"/>
      <c r="D56" s="8"/>
      <c r="E56" s="8"/>
      <c r="F56" s="8"/>
      <c r="G56" s="8"/>
    </row>
    <row r="57" spans="1:7" ht="21.75">
      <c r="A57" s="6">
        <v>9</v>
      </c>
      <c r="B57" t="s">
        <v>20</v>
      </c>
      <c r="C57" s="8"/>
      <c r="D57" s="8"/>
      <c r="E57" s="8"/>
      <c r="F57" s="8"/>
      <c r="G57" s="8"/>
    </row>
    <row r="58" spans="1:7" ht="21.75">
      <c r="A58" s="6">
        <v>11</v>
      </c>
      <c r="B58" t="s">
        <v>20</v>
      </c>
      <c r="C58" s="8"/>
      <c r="D58" s="8"/>
      <c r="E58" s="8"/>
      <c r="F58" s="8"/>
      <c r="G58" s="8"/>
    </row>
    <row r="59" spans="1:7" ht="84">
      <c r="A59" s="6"/>
      <c r="B59" s="23" t="s">
        <v>42</v>
      </c>
      <c r="C59" s="25"/>
      <c r="D59" s="22"/>
      <c r="E59" s="8"/>
      <c r="F59" s="8"/>
      <c r="G59" s="8"/>
    </row>
    <row r="60" spans="1:7" ht="21.75">
      <c r="A60" s="6">
        <v>7</v>
      </c>
      <c r="B60" t="s">
        <v>20</v>
      </c>
      <c r="C60" s="8"/>
      <c r="D60" s="8"/>
      <c r="E60" s="8"/>
      <c r="F60" s="8"/>
      <c r="G60" s="8"/>
    </row>
    <row r="61" spans="1:7" ht="21.75">
      <c r="A61" s="6">
        <v>12</v>
      </c>
      <c r="B61" t="s">
        <v>20</v>
      </c>
      <c r="C61" s="8"/>
      <c r="D61" s="8"/>
      <c r="E61" s="8"/>
      <c r="F61" s="8"/>
      <c r="G61" s="8"/>
    </row>
    <row r="62" spans="1:7" ht="63">
      <c r="A62" s="6"/>
      <c r="B62" s="23" t="s">
        <v>32</v>
      </c>
      <c r="C62" s="27"/>
      <c r="D62" s="22"/>
      <c r="E62" s="8"/>
      <c r="F62" s="8"/>
      <c r="G62" s="8"/>
    </row>
    <row r="63" spans="1:7" ht="21.75">
      <c r="A63" s="6">
        <v>13</v>
      </c>
      <c r="B63" t="s">
        <v>20</v>
      </c>
      <c r="C63" s="8"/>
      <c r="D63" s="8"/>
      <c r="E63" s="8"/>
      <c r="F63" s="8"/>
      <c r="G63" s="8"/>
    </row>
    <row r="64" spans="1:7" ht="21.75">
      <c r="A64" s="6">
        <v>15</v>
      </c>
      <c r="B64" t="s">
        <v>20</v>
      </c>
      <c r="C64" s="8"/>
      <c r="D64" s="8"/>
      <c r="E64" s="8"/>
      <c r="F64" s="8"/>
      <c r="G64" s="8"/>
    </row>
    <row r="65" spans="1:7" ht="21.75">
      <c r="A65" s="6"/>
      <c r="B65" s="24" t="s">
        <v>31</v>
      </c>
      <c r="C65" s="25"/>
      <c r="D65" s="22"/>
      <c r="E65" s="8"/>
      <c r="F65" s="8"/>
      <c r="G65" s="8"/>
    </row>
    <row r="66" spans="1:7" ht="21.75">
      <c r="A66" s="6">
        <v>14</v>
      </c>
      <c r="B66" t="s">
        <v>20</v>
      </c>
      <c r="C66" s="8"/>
      <c r="D66" s="8"/>
      <c r="E66" s="8"/>
      <c r="F66" s="8"/>
      <c r="G66" s="8"/>
    </row>
    <row r="67" spans="1:7" ht="21.75">
      <c r="A67" s="6">
        <v>16</v>
      </c>
      <c r="B67" t="s">
        <v>20</v>
      </c>
      <c r="C67" s="8"/>
      <c r="D67" s="8"/>
      <c r="E67" s="8"/>
      <c r="F67" s="8"/>
      <c r="G67" s="8"/>
    </row>
    <row r="68" spans="1:7" ht="21.75">
      <c r="A68" s="6"/>
      <c r="C68" s="8"/>
      <c r="D68" s="8"/>
      <c r="E68" s="8"/>
      <c r="F68" s="8"/>
      <c r="G68" s="8"/>
    </row>
    <row r="69" spans="1:7" s="2" customFormat="1" ht="21">
      <c r="A69" s="18"/>
      <c r="B69" s="13" t="s">
        <v>4</v>
      </c>
      <c r="C69" s="18"/>
      <c r="D69" s="12"/>
      <c r="E69" s="12"/>
      <c r="F69" s="12"/>
      <c r="G69" s="12"/>
    </row>
    <row r="71" spans="1:6" s="3" customFormat="1" ht="23.25">
      <c r="A71" s="233" t="s">
        <v>35</v>
      </c>
      <c r="B71" s="233"/>
      <c r="C71" s="233"/>
      <c r="D71" s="233"/>
      <c r="E71" s="233"/>
      <c r="F71" s="233"/>
    </row>
    <row r="72" spans="1:6" s="3" customFormat="1" ht="23.25">
      <c r="A72" s="233" t="s">
        <v>21</v>
      </c>
      <c r="B72" s="233"/>
      <c r="C72" s="233"/>
      <c r="D72" s="233"/>
      <c r="E72" s="233"/>
      <c r="F72" s="233"/>
    </row>
    <row r="73" spans="1:6" s="3" customFormat="1" ht="23.25">
      <c r="A73" s="233" t="s">
        <v>41</v>
      </c>
      <c r="B73" s="233"/>
      <c r="C73" s="233"/>
      <c r="D73" s="233"/>
      <c r="E73" s="233"/>
      <c r="F73" s="233"/>
    </row>
    <row r="74" ht="21">
      <c r="A74" t="s">
        <v>27</v>
      </c>
    </row>
    <row r="75" spans="1:7" s="1" customFormat="1" ht="21">
      <c r="A75" s="16" t="s">
        <v>5</v>
      </c>
      <c r="B75" s="10" t="s">
        <v>0</v>
      </c>
      <c r="C75" s="5" t="s">
        <v>36</v>
      </c>
      <c r="D75" s="5" t="s">
        <v>7</v>
      </c>
      <c r="E75" s="5" t="s">
        <v>8</v>
      </c>
      <c r="F75" s="5" t="s">
        <v>1</v>
      </c>
      <c r="G75" s="5" t="s">
        <v>23</v>
      </c>
    </row>
    <row r="76" spans="1:7" ht="21">
      <c r="A76" s="17" t="s">
        <v>6</v>
      </c>
      <c r="B76" s="11"/>
      <c r="C76" s="7" t="s">
        <v>17</v>
      </c>
      <c r="D76" s="9"/>
      <c r="E76" s="9"/>
      <c r="F76" s="9"/>
      <c r="G76" s="9"/>
    </row>
    <row r="77" spans="1:7" ht="21">
      <c r="A77" s="8"/>
      <c r="C77" s="8"/>
      <c r="D77" s="8"/>
      <c r="E77" s="8"/>
      <c r="F77" s="19"/>
      <c r="G77" s="19"/>
    </row>
    <row r="78" spans="1:7" ht="21">
      <c r="A78" s="8"/>
      <c r="B78" t="s">
        <v>33</v>
      </c>
      <c r="C78" s="8"/>
      <c r="D78" s="8"/>
      <c r="E78" s="8"/>
      <c r="F78" s="8"/>
      <c r="G78" s="8"/>
    </row>
    <row r="79" spans="1:7" ht="47.25" customHeight="1">
      <c r="A79" s="20"/>
      <c r="B79" s="23" t="s">
        <v>28</v>
      </c>
      <c r="C79" s="27"/>
      <c r="D79" s="22"/>
      <c r="E79" s="8"/>
      <c r="F79" s="21" t="s">
        <v>14</v>
      </c>
      <c r="G79" s="15" t="s">
        <v>24</v>
      </c>
    </row>
    <row r="80" spans="1:7" ht="21">
      <c r="A80" s="6">
        <v>2</v>
      </c>
      <c r="B80" t="s">
        <v>20</v>
      </c>
      <c r="C80" s="8"/>
      <c r="D80" s="8"/>
      <c r="E80" s="8"/>
      <c r="F80" s="8" t="s">
        <v>9</v>
      </c>
      <c r="G80" s="15" t="s">
        <v>25</v>
      </c>
    </row>
    <row r="81" spans="1:7" ht="21">
      <c r="A81" s="6">
        <v>4</v>
      </c>
      <c r="B81" t="s">
        <v>20</v>
      </c>
      <c r="C81" s="8"/>
      <c r="D81" s="8"/>
      <c r="E81" s="8"/>
      <c r="F81" s="8" t="s">
        <v>10</v>
      </c>
      <c r="G81" s="15" t="s">
        <v>26</v>
      </c>
    </row>
    <row r="82" spans="1:7" ht="21">
      <c r="A82" s="6">
        <v>5</v>
      </c>
      <c r="B82" t="s">
        <v>20</v>
      </c>
      <c r="C82" s="8"/>
      <c r="D82" s="8"/>
      <c r="E82" s="8"/>
      <c r="F82" s="8" t="s">
        <v>11</v>
      </c>
      <c r="G82" s="15" t="s">
        <v>19</v>
      </c>
    </row>
    <row r="83" spans="1:7" ht="21">
      <c r="A83" s="6">
        <v>10</v>
      </c>
      <c r="B83" t="s">
        <v>20</v>
      </c>
      <c r="C83" s="8"/>
      <c r="D83" s="8"/>
      <c r="E83" s="8"/>
      <c r="F83" s="8" t="s">
        <v>12</v>
      </c>
      <c r="G83" s="15"/>
    </row>
    <row r="84" spans="1:7" ht="21">
      <c r="A84" s="6"/>
      <c r="B84" s="24" t="s">
        <v>29</v>
      </c>
      <c r="C84" s="25"/>
      <c r="D84" s="22"/>
      <c r="E84" s="8"/>
      <c r="F84" s="8" t="s">
        <v>13</v>
      </c>
      <c r="G84" s="15"/>
    </row>
    <row r="85" spans="1:7" ht="21">
      <c r="A85" s="6">
        <v>1</v>
      </c>
      <c r="B85" t="s">
        <v>20</v>
      </c>
      <c r="C85" s="8"/>
      <c r="D85" s="8"/>
      <c r="E85" s="8"/>
      <c r="F85" s="8"/>
      <c r="G85" s="8"/>
    </row>
    <row r="86" spans="1:7" ht="21">
      <c r="A86" s="6">
        <v>3</v>
      </c>
      <c r="B86" t="s">
        <v>20</v>
      </c>
      <c r="C86" s="8"/>
      <c r="D86" s="8"/>
      <c r="E86" s="8"/>
      <c r="F86" s="8"/>
      <c r="G86" s="8"/>
    </row>
    <row r="87" spans="1:7" ht="21">
      <c r="A87" s="6">
        <v>6</v>
      </c>
      <c r="B87" t="s">
        <v>20</v>
      </c>
      <c r="C87" s="8"/>
      <c r="D87" s="8"/>
      <c r="E87" s="8"/>
      <c r="F87" s="8"/>
      <c r="G87" s="8"/>
    </row>
    <row r="88" spans="1:7" ht="41.25">
      <c r="A88" s="6"/>
      <c r="B88" s="23" t="s">
        <v>30</v>
      </c>
      <c r="C88" s="27"/>
      <c r="D88" s="22"/>
      <c r="E88" s="8"/>
      <c r="F88" s="8"/>
      <c r="G88" s="8"/>
    </row>
    <row r="89" spans="1:7" ht="21">
      <c r="A89" s="6">
        <v>8</v>
      </c>
      <c r="B89" t="s">
        <v>20</v>
      </c>
      <c r="C89" s="8"/>
      <c r="D89" s="8"/>
      <c r="E89" s="8"/>
      <c r="F89" s="8"/>
      <c r="G89" s="8"/>
    </row>
    <row r="90" spans="1:7" ht="21">
      <c r="A90" s="6">
        <v>9</v>
      </c>
      <c r="B90" t="s">
        <v>20</v>
      </c>
      <c r="C90" s="8"/>
      <c r="D90" s="8"/>
      <c r="E90" s="8"/>
      <c r="F90" s="8"/>
      <c r="G90" s="8"/>
    </row>
    <row r="91" spans="1:7" ht="21">
      <c r="A91" s="6">
        <v>11</v>
      </c>
      <c r="B91" t="s">
        <v>20</v>
      </c>
      <c r="C91" s="8"/>
      <c r="D91" s="8"/>
      <c r="E91" s="8"/>
      <c r="F91" s="8"/>
      <c r="G91" s="8"/>
    </row>
    <row r="92" spans="1:7" ht="61.5">
      <c r="A92" s="6"/>
      <c r="B92" s="23" t="s">
        <v>42</v>
      </c>
      <c r="C92" s="25"/>
      <c r="D92" s="22"/>
      <c r="E92" s="8"/>
      <c r="F92" s="8"/>
      <c r="G92" s="8"/>
    </row>
    <row r="93" spans="1:7" ht="21">
      <c r="A93" s="6">
        <v>7</v>
      </c>
      <c r="B93" t="s">
        <v>20</v>
      </c>
      <c r="C93" s="8"/>
      <c r="D93" s="8"/>
      <c r="E93" s="8"/>
      <c r="F93" s="8"/>
      <c r="G93" s="8"/>
    </row>
    <row r="94" spans="1:7" ht="21">
      <c r="A94" s="6">
        <v>12</v>
      </c>
      <c r="B94" t="s">
        <v>20</v>
      </c>
      <c r="C94" s="8"/>
      <c r="D94" s="8"/>
      <c r="E94" s="8"/>
      <c r="F94" s="8"/>
      <c r="G94" s="8"/>
    </row>
    <row r="95" spans="1:7" ht="41.25">
      <c r="A95" s="6"/>
      <c r="B95" s="23" t="s">
        <v>32</v>
      </c>
      <c r="C95" s="27"/>
      <c r="D95" s="22"/>
      <c r="E95" s="8"/>
      <c r="F95" s="8"/>
      <c r="G95" s="8"/>
    </row>
    <row r="96" spans="1:7" ht="21">
      <c r="A96" s="6">
        <v>13</v>
      </c>
      <c r="B96" t="s">
        <v>20</v>
      </c>
      <c r="C96" s="8"/>
      <c r="D96" s="8"/>
      <c r="E96" s="8"/>
      <c r="F96" s="8"/>
      <c r="G96" s="8"/>
    </row>
    <row r="97" spans="1:7" ht="21">
      <c r="A97" s="6">
        <v>15</v>
      </c>
      <c r="B97" t="s">
        <v>20</v>
      </c>
      <c r="C97" s="8"/>
      <c r="D97" s="8"/>
      <c r="E97" s="8"/>
      <c r="F97" s="8"/>
      <c r="G97" s="8"/>
    </row>
    <row r="98" spans="1:7" ht="21">
      <c r="A98" s="6"/>
      <c r="B98" s="24" t="s">
        <v>31</v>
      </c>
      <c r="C98" s="25"/>
      <c r="D98" s="22"/>
      <c r="E98" s="8"/>
      <c r="F98" s="8"/>
      <c r="G98" s="8"/>
    </row>
    <row r="99" spans="1:7" ht="21">
      <c r="A99" s="6">
        <v>14</v>
      </c>
      <c r="B99" t="s">
        <v>20</v>
      </c>
      <c r="C99" s="8"/>
      <c r="D99" s="8"/>
      <c r="E99" s="8"/>
      <c r="F99" s="8"/>
      <c r="G99" s="8"/>
    </row>
    <row r="100" spans="1:7" ht="21">
      <c r="A100" s="6">
        <v>16</v>
      </c>
      <c r="B100" t="s">
        <v>20</v>
      </c>
      <c r="C100" s="8"/>
      <c r="D100" s="8"/>
      <c r="E100" s="8"/>
      <c r="F100" s="8"/>
      <c r="G100" s="8"/>
    </row>
    <row r="101" spans="1:7" ht="21">
      <c r="A101" s="6"/>
      <c r="C101" s="8"/>
      <c r="D101" s="8"/>
      <c r="E101" s="8"/>
      <c r="F101" s="8"/>
      <c r="G101" s="8"/>
    </row>
    <row r="102" spans="1:7" s="2" customFormat="1" ht="20.25">
      <c r="A102" s="18"/>
      <c r="B102" s="13" t="s">
        <v>4</v>
      </c>
      <c r="C102" s="18"/>
      <c r="D102" s="12"/>
      <c r="E102" s="12"/>
      <c r="F102" s="12"/>
      <c r="G102" s="12"/>
    </row>
  </sheetData>
  <sheetProtection/>
  <mergeCells count="9">
    <mergeCell ref="A73:F73"/>
    <mergeCell ref="A39:F39"/>
    <mergeCell ref="A40:F40"/>
    <mergeCell ref="A71:F71"/>
    <mergeCell ref="A72:F72"/>
    <mergeCell ref="A3:F3"/>
    <mergeCell ref="A4:F4"/>
    <mergeCell ref="A5:F5"/>
    <mergeCell ref="A38:F38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5" sqref="B25"/>
    </sheetView>
  </sheetViews>
  <sheetFormatPr defaultColWidth="9.140625" defaultRowHeight="21.75"/>
  <cols>
    <col min="1" max="1" width="7.8515625" style="31" customWidth="1"/>
    <col min="2" max="2" width="27.8515625" style="31" customWidth="1"/>
    <col min="3" max="3" width="8.140625" style="31" customWidth="1"/>
    <col min="4" max="4" width="9.140625" style="31" customWidth="1"/>
    <col min="5" max="5" width="18.8515625" style="31" customWidth="1"/>
    <col min="6" max="6" width="20.421875" style="31" customWidth="1"/>
    <col min="7" max="16384" width="9.140625" style="31" customWidth="1"/>
  </cols>
  <sheetData>
    <row r="1" ht="21.75">
      <c r="G1" s="32" t="s">
        <v>18</v>
      </c>
    </row>
    <row r="2" spans="1:7" ht="26.25">
      <c r="A2" s="33" t="s">
        <v>43</v>
      </c>
      <c r="B2" s="34"/>
      <c r="C2" s="34"/>
      <c r="D2" s="34"/>
      <c r="E2" s="34"/>
      <c r="F2" s="34"/>
      <c r="G2" s="35"/>
    </row>
    <row r="3" spans="1:7" s="37" customFormat="1" ht="23.25">
      <c r="A3" s="36" t="s">
        <v>21</v>
      </c>
      <c r="B3" s="36"/>
      <c r="C3" s="36"/>
      <c r="D3" s="36"/>
      <c r="E3" s="36"/>
      <c r="F3" s="36"/>
      <c r="G3" s="36"/>
    </row>
    <row r="4" ht="21.75"/>
    <row r="5" spans="1:7" s="41" customFormat="1" ht="21.75">
      <c r="A5" s="38" t="s">
        <v>5</v>
      </c>
      <c r="B5" s="39" t="s">
        <v>0</v>
      </c>
      <c r="C5" s="40" t="s">
        <v>36</v>
      </c>
      <c r="D5" s="40" t="s">
        <v>7</v>
      </c>
      <c r="E5" s="40" t="s">
        <v>8</v>
      </c>
      <c r="F5" s="40" t="s">
        <v>1</v>
      </c>
      <c r="G5" s="40" t="s">
        <v>23</v>
      </c>
    </row>
    <row r="6" spans="1:7" ht="21.75">
      <c r="A6" s="42" t="s">
        <v>6</v>
      </c>
      <c r="B6" s="43"/>
      <c r="C6" s="44" t="s">
        <v>17</v>
      </c>
      <c r="D6" s="45"/>
      <c r="E6" s="45"/>
      <c r="F6" s="45"/>
      <c r="G6" s="45"/>
    </row>
    <row r="7" spans="1:7" ht="21.75">
      <c r="A7" s="52"/>
      <c r="B7" s="53" t="s">
        <v>46</v>
      </c>
      <c r="C7" s="46"/>
      <c r="D7" s="47"/>
      <c r="E7" s="47"/>
      <c r="F7" s="55"/>
      <c r="G7" s="47"/>
    </row>
    <row r="8" spans="1:7" ht="21">
      <c r="A8" s="46">
        <v>1</v>
      </c>
      <c r="B8" s="31" t="s">
        <v>20</v>
      </c>
      <c r="C8" s="47"/>
      <c r="D8" s="47"/>
      <c r="E8" s="47"/>
      <c r="F8" s="54" t="s">
        <v>44</v>
      </c>
      <c r="G8" s="48"/>
    </row>
    <row r="9" spans="1:7" ht="21">
      <c r="A9" s="46">
        <v>2</v>
      </c>
      <c r="B9" s="31" t="s">
        <v>20</v>
      </c>
      <c r="C9" s="47"/>
      <c r="D9" s="47"/>
      <c r="E9" s="47"/>
      <c r="F9" s="47" t="s">
        <v>9</v>
      </c>
      <c r="G9" s="48"/>
    </row>
    <row r="10" spans="1:7" ht="21">
      <c r="A10" s="46">
        <v>3</v>
      </c>
      <c r="B10" s="31" t="s">
        <v>20</v>
      </c>
      <c r="C10" s="47"/>
      <c r="D10" s="47"/>
      <c r="E10" s="47"/>
      <c r="F10" s="47" t="s">
        <v>10</v>
      </c>
      <c r="G10" s="48"/>
    </row>
    <row r="11" spans="1:7" ht="21">
      <c r="A11" s="46">
        <v>4</v>
      </c>
      <c r="B11" s="31" t="s">
        <v>20</v>
      </c>
      <c r="C11" s="47"/>
      <c r="D11" s="47"/>
      <c r="E11" s="47"/>
      <c r="F11" s="47" t="s">
        <v>11</v>
      </c>
      <c r="G11" s="48"/>
    </row>
    <row r="12" spans="1:7" ht="21">
      <c r="A12" s="46">
        <v>5</v>
      </c>
      <c r="B12" s="31" t="s">
        <v>20</v>
      </c>
      <c r="C12" s="47"/>
      <c r="D12" s="47"/>
      <c r="E12" s="47"/>
      <c r="F12" s="47" t="s">
        <v>12</v>
      </c>
      <c r="G12" s="47"/>
    </row>
    <row r="13" spans="1:7" ht="21">
      <c r="A13" s="46">
        <v>6</v>
      </c>
      <c r="B13" s="31" t="s">
        <v>20</v>
      </c>
      <c r="C13" s="47"/>
      <c r="D13" s="47"/>
      <c r="E13" s="47"/>
      <c r="F13" s="47" t="s">
        <v>13</v>
      </c>
      <c r="G13" s="47"/>
    </row>
    <row r="14" spans="1:7" ht="21">
      <c r="A14" s="46"/>
      <c r="B14" s="53" t="s">
        <v>47</v>
      </c>
      <c r="C14" s="47"/>
      <c r="D14" s="47"/>
      <c r="E14" s="47"/>
      <c r="F14" s="47"/>
      <c r="G14" s="47"/>
    </row>
    <row r="15" spans="1:7" ht="21">
      <c r="A15" s="46">
        <v>1</v>
      </c>
      <c r="B15" s="31" t="s">
        <v>20</v>
      </c>
      <c r="C15" s="47"/>
      <c r="D15" s="47"/>
      <c r="E15" s="47"/>
      <c r="F15" s="47"/>
      <c r="G15" s="47"/>
    </row>
    <row r="16" spans="1:7" ht="21">
      <c r="A16" s="46">
        <v>2</v>
      </c>
      <c r="B16" s="31" t="s">
        <v>20</v>
      </c>
      <c r="C16" s="47"/>
      <c r="D16" s="47"/>
      <c r="E16" s="47"/>
      <c r="F16" s="47"/>
      <c r="G16" s="47"/>
    </row>
    <row r="17" spans="1:7" ht="21">
      <c r="A17" s="46">
        <v>3</v>
      </c>
      <c r="B17" s="31" t="s">
        <v>20</v>
      </c>
      <c r="C17" s="47"/>
      <c r="D17" s="47"/>
      <c r="E17" s="47"/>
      <c r="F17" s="47"/>
      <c r="G17" s="47"/>
    </row>
    <row r="18" spans="1:7" ht="21">
      <c r="A18" s="46">
        <v>4</v>
      </c>
      <c r="B18" s="31" t="s">
        <v>20</v>
      </c>
      <c r="C18" s="47"/>
      <c r="D18" s="47"/>
      <c r="E18" s="47"/>
      <c r="F18" s="47"/>
      <c r="G18" s="47"/>
    </row>
    <row r="19" spans="1:7" ht="21">
      <c r="A19" s="46"/>
      <c r="B19" s="53" t="s">
        <v>48</v>
      </c>
      <c r="C19" s="47"/>
      <c r="D19" s="47"/>
      <c r="E19" s="47"/>
      <c r="F19" s="47"/>
      <c r="G19" s="47"/>
    </row>
    <row r="20" spans="1:7" ht="21">
      <c r="A20" s="46">
        <v>1</v>
      </c>
      <c r="B20" s="31" t="s">
        <v>20</v>
      </c>
      <c r="C20" s="47"/>
      <c r="D20" s="47"/>
      <c r="E20" s="47"/>
      <c r="F20" s="47"/>
      <c r="G20" s="47"/>
    </row>
    <row r="21" spans="1:7" ht="21">
      <c r="A21" s="46">
        <v>2</v>
      </c>
      <c r="B21" s="31" t="s">
        <v>20</v>
      </c>
      <c r="C21" s="47"/>
      <c r="D21" s="47"/>
      <c r="E21" s="47"/>
      <c r="F21" s="47"/>
      <c r="G21" s="47"/>
    </row>
    <row r="22" spans="1:7" ht="21">
      <c r="A22" s="46">
        <v>3</v>
      </c>
      <c r="B22" s="31" t="s">
        <v>20</v>
      </c>
      <c r="C22" s="47"/>
      <c r="D22" s="47"/>
      <c r="E22" s="47"/>
      <c r="F22" s="47"/>
      <c r="G22" s="47"/>
    </row>
    <row r="23" spans="1:7" ht="21">
      <c r="A23" s="46">
        <v>4</v>
      </c>
      <c r="B23" s="31" t="s">
        <v>20</v>
      </c>
      <c r="C23" s="47"/>
      <c r="D23" s="47"/>
      <c r="E23" s="47"/>
      <c r="F23" s="47"/>
      <c r="G23" s="47"/>
    </row>
    <row r="24" spans="1:7" ht="21">
      <c r="A24" s="46">
        <v>5</v>
      </c>
      <c r="B24" s="31" t="s">
        <v>20</v>
      </c>
      <c r="C24" s="47"/>
      <c r="D24" s="47"/>
      <c r="E24" s="47"/>
      <c r="F24" s="47"/>
      <c r="G24" s="47"/>
    </row>
    <row r="25" spans="1:7" ht="21">
      <c r="A25" s="46">
        <v>6</v>
      </c>
      <c r="B25" s="31" t="s">
        <v>20</v>
      </c>
      <c r="C25" s="47"/>
      <c r="D25" s="47"/>
      <c r="E25" s="47"/>
      <c r="F25" s="47"/>
      <c r="G25" s="47"/>
    </row>
    <row r="26" spans="1:7" ht="21">
      <c r="A26" s="46">
        <v>7</v>
      </c>
      <c r="B26" s="31" t="s">
        <v>20</v>
      </c>
      <c r="C26" s="47"/>
      <c r="D26" s="47"/>
      <c r="E26" s="47"/>
      <c r="F26" s="47"/>
      <c r="G26" s="47"/>
    </row>
    <row r="27" spans="1:7" ht="21">
      <c r="A27" s="46">
        <v>8</v>
      </c>
      <c r="B27" s="31" t="s">
        <v>20</v>
      </c>
      <c r="C27" s="47"/>
      <c r="D27" s="47"/>
      <c r="E27" s="47"/>
      <c r="F27" s="47"/>
      <c r="G27" s="47"/>
    </row>
    <row r="28" spans="1:7" ht="21">
      <c r="A28" s="46">
        <v>9</v>
      </c>
      <c r="B28" s="31" t="s">
        <v>20</v>
      </c>
      <c r="C28" s="47"/>
      <c r="D28" s="47"/>
      <c r="E28" s="47"/>
      <c r="F28" s="47"/>
      <c r="G28" s="47"/>
    </row>
    <row r="29" spans="1:7" s="51" customFormat="1" ht="20.25">
      <c r="A29" s="49"/>
      <c r="B29" s="50" t="s">
        <v>4</v>
      </c>
      <c r="C29" s="49"/>
      <c r="D29" s="25"/>
      <c r="E29" s="25"/>
      <c r="F29" s="25"/>
      <c r="G29" s="25"/>
    </row>
    <row r="30" ht="21">
      <c r="A30" s="31" t="s">
        <v>22</v>
      </c>
    </row>
    <row r="31" ht="21">
      <c r="B31" s="31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Footer>&amp;R&amp;10G&amp;F\&amp;A\piroon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6">
      <selection activeCell="O9" sqref="O9"/>
    </sheetView>
  </sheetViews>
  <sheetFormatPr defaultColWidth="9.140625" defaultRowHeight="21.75"/>
  <cols>
    <col min="1" max="3" width="4.7109375" style="220" customWidth="1"/>
    <col min="4" max="5" width="7.8515625" style="220" customWidth="1"/>
    <col min="6" max="9" width="9.140625" style="220" customWidth="1"/>
    <col min="10" max="10" width="32.28125" style="220" customWidth="1"/>
    <col min="11" max="11" width="9.140625" style="220" hidden="1" customWidth="1"/>
    <col min="12" max="12" width="0.71875" style="220" customWidth="1"/>
    <col min="13" max="16384" width="9.140625" style="220" customWidth="1"/>
  </cols>
  <sheetData>
    <row r="1" spans="4:12" ht="24">
      <c r="D1" s="237"/>
      <c r="E1" s="237"/>
      <c r="F1" s="237"/>
      <c r="G1" s="237"/>
      <c r="H1" s="237"/>
      <c r="I1" s="237"/>
      <c r="J1" s="237"/>
      <c r="K1" s="237"/>
      <c r="L1" s="237"/>
    </row>
    <row r="2" spans="4:12" ht="24">
      <c r="D2" s="237"/>
      <c r="E2" s="237"/>
      <c r="F2" s="237"/>
      <c r="G2" s="237"/>
      <c r="H2" s="237"/>
      <c r="I2" s="237"/>
      <c r="J2" s="237"/>
      <c r="K2" s="237"/>
      <c r="L2" s="237"/>
    </row>
    <row r="3" spans="4:12" ht="24">
      <c r="D3" s="237"/>
      <c r="E3" s="237"/>
      <c r="F3" s="237"/>
      <c r="G3" s="237"/>
      <c r="H3" s="237"/>
      <c r="I3" s="237"/>
      <c r="J3" s="237"/>
      <c r="K3" s="237"/>
      <c r="L3" s="237"/>
    </row>
    <row r="4" spans="4:12" ht="24">
      <c r="D4" s="221"/>
      <c r="E4" s="221"/>
      <c r="F4" s="221"/>
      <c r="G4" s="221"/>
      <c r="H4" s="221"/>
      <c r="I4" s="221"/>
      <c r="J4" s="221"/>
      <c r="K4" s="221"/>
      <c r="L4" s="221"/>
    </row>
    <row r="5" spans="4:12" ht="24">
      <c r="D5" s="237" t="s">
        <v>16</v>
      </c>
      <c r="E5" s="237"/>
      <c r="F5" s="237"/>
      <c r="G5" s="237"/>
      <c r="H5" s="237"/>
      <c r="I5" s="237"/>
      <c r="J5" s="237"/>
      <c r="K5" s="237"/>
      <c r="L5" s="237"/>
    </row>
    <row r="6" spans="4:12" ht="24">
      <c r="D6" s="221"/>
      <c r="E6" s="221"/>
      <c r="F6" s="221"/>
      <c r="G6" s="221"/>
      <c r="H6" s="221"/>
      <c r="I6" s="221"/>
      <c r="J6" s="221"/>
      <c r="K6" s="221"/>
      <c r="L6" s="221"/>
    </row>
    <row r="7" spans="1:12" ht="36">
      <c r="A7" s="235" t="s">
        <v>69</v>
      </c>
      <c r="B7" s="235"/>
      <c r="C7" s="235"/>
      <c r="D7" s="236"/>
      <c r="E7" s="236"/>
      <c r="F7" s="236"/>
      <c r="G7" s="236"/>
      <c r="H7" s="236"/>
      <c r="I7" s="236"/>
      <c r="J7" s="236"/>
      <c r="K7" s="222"/>
      <c r="L7" s="222"/>
    </row>
    <row r="8" spans="4:12" ht="27">
      <c r="D8" s="222"/>
      <c r="E8" s="222"/>
      <c r="F8" s="222"/>
      <c r="G8" s="222"/>
      <c r="H8" s="222"/>
      <c r="I8" s="222"/>
      <c r="J8" s="222"/>
      <c r="K8" s="222"/>
      <c r="L8" s="222"/>
    </row>
    <row r="9" spans="1:12" ht="33">
      <c r="A9" s="234" t="s">
        <v>147</v>
      </c>
      <c r="B9" s="234"/>
      <c r="C9" s="234"/>
      <c r="D9" s="234"/>
      <c r="E9" s="234"/>
      <c r="F9" s="234"/>
      <c r="G9" s="234"/>
      <c r="H9" s="234"/>
      <c r="I9" s="234"/>
      <c r="J9" s="234"/>
      <c r="K9" s="227"/>
      <c r="L9" s="227"/>
    </row>
    <row r="10" spans="1:12" ht="1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s="226" customFormat="1" ht="33" customHeight="1">
      <c r="A11" s="239" t="s">
        <v>148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29"/>
      <c r="L11" s="229"/>
    </row>
    <row r="12" spans="1:12" s="226" customFormat="1" ht="33">
      <c r="A12" s="238" t="s">
        <v>149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28"/>
      <c r="L12" s="228"/>
    </row>
    <row r="13" spans="1:10" ht="18.75" customHeight="1">
      <c r="A13" s="225"/>
      <c r="B13" s="225"/>
      <c r="C13" s="225"/>
      <c r="D13" s="225"/>
      <c r="E13" s="225"/>
      <c r="F13" s="225"/>
      <c r="G13" s="225"/>
      <c r="H13" s="225"/>
      <c r="I13" s="225"/>
      <c r="J13" s="225"/>
    </row>
    <row r="14" spans="1:12" ht="33">
      <c r="A14" s="234" t="s">
        <v>101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27"/>
      <c r="L14" s="227"/>
    </row>
    <row r="15" spans="1:12" s="224" customFormat="1" ht="33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23"/>
      <c r="L15" s="223"/>
    </row>
  </sheetData>
  <sheetProtection/>
  <mergeCells count="10">
    <mergeCell ref="A14:J14"/>
    <mergeCell ref="A9:J9"/>
    <mergeCell ref="A7:J7"/>
    <mergeCell ref="A15:J15"/>
    <mergeCell ref="D1:L1"/>
    <mergeCell ref="D2:L2"/>
    <mergeCell ref="D3:L3"/>
    <mergeCell ref="D5:L5"/>
    <mergeCell ref="A12:J12"/>
    <mergeCell ref="A11:J11"/>
  </mergeCells>
  <printOptions/>
  <pageMargins left="0.458661417" right="0.708661417322835" top="0.748031496062992" bottom="0.748031496062992" header="0.31496062992126" footer="0.3149606299212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22">
      <selection activeCell="G12" sqref="G12"/>
    </sheetView>
  </sheetViews>
  <sheetFormatPr defaultColWidth="9.8515625" defaultRowHeight="21.75"/>
  <cols>
    <col min="1" max="1" width="9.421875" style="66" customWidth="1"/>
    <col min="2" max="2" width="54.00390625" style="66" customWidth="1"/>
    <col min="3" max="3" width="19.28125" style="66" customWidth="1"/>
    <col min="4" max="4" width="18.8515625" style="66" customWidth="1"/>
    <col min="5" max="16384" width="9.8515625" style="66" customWidth="1"/>
  </cols>
  <sheetData>
    <row r="1" ht="24">
      <c r="D1" s="193" t="s">
        <v>140</v>
      </c>
    </row>
    <row r="2" spans="1:4" ht="24">
      <c r="A2" s="241" t="s">
        <v>90</v>
      </c>
      <c r="B2" s="241"/>
      <c r="C2" s="241"/>
      <c r="D2" s="241"/>
    </row>
    <row r="3" spans="1:4" s="194" customFormat="1" ht="48" customHeight="1">
      <c r="A3" s="242" t="s">
        <v>141</v>
      </c>
      <c r="B3" s="242"/>
      <c r="C3" s="242"/>
      <c r="D3" s="242"/>
    </row>
    <row r="4" spans="1:4" s="194" customFormat="1" ht="24">
      <c r="A4" s="195" t="s">
        <v>142</v>
      </c>
      <c r="B4" s="195"/>
      <c r="C4" s="195"/>
      <c r="D4" s="195"/>
    </row>
    <row r="5" spans="1:4" s="194" customFormat="1" ht="24">
      <c r="A5" s="195" t="s">
        <v>143</v>
      </c>
      <c r="B5" s="195"/>
      <c r="C5" s="195"/>
      <c r="D5" s="195"/>
    </row>
    <row r="6" spans="1:4" s="196" customFormat="1" ht="24">
      <c r="A6" s="231" t="s">
        <v>151</v>
      </c>
      <c r="B6" s="194"/>
      <c r="C6" s="194"/>
      <c r="D6" s="194"/>
    </row>
    <row r="7" spans="1:4" s="198" customFormat="1" ht="24">
      <c r="A7" s="243" t="s">
        <v>49</v>
      </c>
      <c r="B7" s="245" t="s">
        <v>0</v>
      </c>
      <c r="C7" s="197" t="s">
        <v>50</v>
      </c>
      <c r="D7" s="197" t="s">
        <v>1</v>
      </c>
    </row>
    <row r="8" spans="1:4" s="198" customFormat="1" ht="24">
      <c r="A8" s="244"/>
      <c r="B8" s="246"/>
      <c r="C8" s="199" t="s">
        <v>51</v>
      </c>
      <c r="D8" s="200"/>
    </row>
    <row r="9" spans="1:4" ht="24">
      <c r="A9" s="201"/>
      <c r="B9" s="202" t="s">
        <v>70</v>
      </c>
      <c r="C9" s="203"/>
      <c r="D9" s="204"/>
    </row>
    <row r="10" spans="1:4" ht="24">
      <c r="A10" s="201">
        <v>1</v>
      </c>
      <c r="B10" s="204" t="s">
        <v>100</v>
      </c>
      <c r="C10" s="203">
        <f>'ปร.5_1'!E16</f>
        <v>687873.4833289976</v>
      </c>
      <c r="D10" s="204"/>
    </row>
    <row r="11" spans="1:4" ht="24">
      <c r="A11" s="205"/>
      <c r="B11" s="205"/>
      <c r="C11" s="206"/>
      <c r="D11" s="205"/>
    </row>
    <row r="12" spans="1:4" ht="24">
      <c r="A12" s="205"/>
      <c r="B12" s="205"/>
      <c r="C12" s="206"/>
      <c r="D12" s="205"/>
    </row>
    <row r="13" spans="1:4" ht="24">
      <c r="A13" s="205"/>
      <c r="B13" s="207" t="s">
        <v>71</v>
      </c>
      <c r="C13" s="206">
        <f>SUM(C10:C12)</f>
        <v>687873.4833289976</v>
      </c>
      <c r="D13" s="205"/>
    </row>
    <row r="14" spans="1:4" s="212" customFormat="1" ht="24.75" thickBot="1">
      <c r="A14" s="208"/>
      <c r="B14" s="209" t="s">
        <v>72</v>
      </c>
      <c r="C14" s="210">
        <v>680000</v>
      </c>
      <c r="D14" s="211"/>
    </row>
    <row r="15" spans="1:4" ht="24.75" thickTop="1">
      <c r="A15" s="213" t="s">
        <v>68</v>
      </c>
      <c r="B15" s="214" t="str">
        <f>_xlfn.BAHTTEXT(C14)</f>
        <v>หกแสนแปดหมื่นบาทถ้วน</v>
      </c>
      <c r="C15" s="215"/>
      <c r="D15" s="216"/>
    </row>
    <row r="16" spans="1:4" ht="24">
      <c r="A16" s="217"/>
      <c r="B16" s="217"/>
      <c r="C16" s="217"/>
      <c r="D16" s="218"/>
    </row>
    <row r="17" spans="1:4" ht="24">
      <c r="A17" s="247" t="s">
        <v>150</v>
      </c>
      <c r="B17" s="247"/>
      <c r="C17" s="247"/>
      <c r="D17" s="247"/>
    </row>
    <row r="18" spans="1:4" ht="24">
      <c r="A18" s="230"/>
      <c r="B18" s="230"/>
      <c r="C18" s="230"/>
      <c r="D18" s="230"/>
    </row>
    <row r="20" spans="1:4" ht="24">
      <c r="A20" s="240" t="s">
        <v>124</v>
      </c>
      <c r="B20" s="240"/>
      <c r="C20" s="240"/>
      <c r="D20" s="240"/>
    </row>
    <row r="21" spans="1:4" ht="24">
      <c r="A21" s="240" t="s">
        <v>144</v>
      </c>
      <c r="B21" s="240"/>
      <c r="C21" s="240"/>
      <c r="D21" s="240"/>
    </row>
    <row r="22" spans="1:4" ht="24">
      <c r="A22" s="240" t="s">
        <v>145</v>
      </c>
      <c r="B22" s="240"/>
      <c r="C22" s="240"/>
      <c r="D22" s="240"/>
    </row>
    <row r="23" spans="1:4" ht="24">
      <c r="A23" s="219"/>
      <c r="B23" s="219"/>
      <c r="C23" s="219"/>
      <c r="D23" s="219"/>
    </row>
    <row r="25" ht="24">
      <c r="A25" s="66" t="s">
        <v>139</v>
      </c>
    </row>
    <row r="26" ht="24">
      <c r="A26" s="66" t="s">
        <v>146</v>
      </c>
    </row>
  </sheetData>
  <sheetProtection/>
  <mergeCells count="8">
    <mergeCell ref="A22:D22"/>
    <mergeCell ref="A20:D20"/>
    <mergeCell ref="A2:D2"/>
    <mergeCell ref="A3:D3"/>
    <mergeCell ref="A7:A8"/>
    <mergeCell ref="B7:B8"/>
    <mergeCell ref="A21:D21"/>
    <mergeCell ref="A17:D17"/>
  </mergeCells>
  <printOptions/>
  <pageMargins left="0.458661417" right="0.458661417" top="0.748031496062992" bottom="0.748031496062992" header="0.31496062992126" footer="0.3149606299212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22">
      <selection activeCell="I12" sqref="I12"/>
    </sheetView>
  </sheetViews>
  <sheetFormatPr defaultColWidth="9.8515625" defaultRowHeight="21.75"/>
  <cols>
    <col min="1" max="1" width="10.00390625" style="91" customWidth="1"/>
    <col min="2" max="2" width="25.7109375" style="91" customWidth="1"/>
    <col min="3" max="3" width="21.421875" style="91" customWidth="1"/>
    <col min="4" max="4" width="13.140625" style="91" customWidth="1"/>
    <col min="5" max="5" width="19.8515625" style="91" customWidth="1"/>
    <col min="6" max="6" width="10.421875" style="91" customWidth="1"/>
    <col min="7" max="7" width="9.8515625" style="91" customWidth="1"/>
    <col min="8" max="16384" width="9.8515625" style="59" customWidth="1"/>
  </cols>
  <sheetData>
    <row r="1" ht="24">
      <c r="F1" s="69" t="s">
        <v>126</v>
      </c>
    </row>
    <row r="2" spans="1:6" ht="24">
      <c r="A2" s="258" t="s">
        <v>85</v>
      </c>
      <c r="B2" s="258"/>
      <c r="C2" s="258"/>
      <c r="D2" s="258"/>
      <c r="E2" s="258"/>
      <c r="F2" s="258"/>
    </row>
    <row r="3" spans="1:6" s="171" customFormat="1" ht="45.75" customHeight="1">
      <c r="A3" s="259" t="s">
        <v>129</v>
      </c>
      <c r="B3" s="259"/>
      <c r="C3" s="259"/>
      <c r="D3" s="259"/>
      <c r="E3" s="259"/>
      <c r="F3" s="259"/>
    </row>
    <row r="4" spans="1:7" s="171" customFormat="1" ht="24">
      <c r="A4" s="172" t="s">
        <v>128</v>
      </c>
      <c r="B4" s="172"/>
      <c r="C4" s="172"/>
      <c r="D4" s="172"/>
      <c r="E4" s="170"/>
      <c r="F4" s="170"/>
      <c r="G4" s="170"/>
    </row>
    <row r="5" spans="1:7" s="174" customFormat="1" ht="24">
      <c r="A5" s="249" t="s">
        <v>127</v>
      </c>
      <c r="B5" s="249"/>
      <c r="C5" s="249"/>
      <c r="D5" s="249"/>
      <c r="E5" s="249"/>
      <c r="F5" s="249"/>
      <c r="G5" s="173"/>
    </row>
    <row r="6" spans="1:7" s="174" customFormat="1" ht="24">
      <c r="A6" s="249" t="s">
        <v>86</v>
      </c>
      <c r="B6" s="249"/>
      <c r="C6" s="249"/>
      <c r="D6" s="249"/>
      <c r="E6" s="249"/>
      <c r="F6" s="249"/>
      <c r="G6" s="173"/>
    </row>
    <row r="7" spans="1:7" s="56" customFormat="1" ht="24">
      <c r="A7" s="232" t="s">
        <v>152</v>
      </c>
      <c r="B7" s="170"/>
      <c r="C7" s="170"/>
      <c r="D7" s="170"/>
      <c r="E7" s="170"/>
      <c r="F7" s="170"/>
      <c r="G7" s="67"/>
    </row>
    <row r="8" spans="1:7" s="61" customFormat="1" ht="24">
      <c r="A8" s="250" t="s">
        <v>49</v>
      </c>
      <c r="B8" s="252" t="s">
        <v>0</v>
      </c>
      <c r="C8" s="93" t="s">
        <v>58</v>
      </c>
      <c r="D8" s="93" t="s">
        <v>59</v>
      </c>
      <c r="E8" s="94" t="s">
        <v>60</v>
      </c>
      <c r="F8" s="93" t="s">
        <v>1</v>
      </c>
      <c r="G8" s="95"/>
    </row>
    <row r="9" spans="1:7" s="61" customFormat="1" ht="24">
      <c r="A9" s="251"/>
      <c r="B9" s="253"/>
      <c r="C9" s="96" t="s">
        <v>61</v>
      </c>
      <c r="D9" s="97"/>
      <c r="E9" s="157" t="s">
        <v>61</v>
      </c>
      <c r="F9" s="97"/>
      <c r="G9" s="95"/>
    </row>
    <row r="10" spans="1:6" ht="23.25" customHeight="1">
      <c r="A10" s="168">
        <v>1</v>
      </c>
      <c r="B10" s="98" t="s">
        <v>123</v>
      </c>
      <c r="C10" s="99">
        <f>'ปร.4_1'!$I$53</f>
        <v>526189.1</v>
      </c>
      <c r="D10" s="100">
        <f>'คำนวณ Factor F'!$G$9</f>
        <v>1.3072742923199998</v>
      </c>
      <c r="E10" s="158">
        <f>C10*D10</f>
        <v>687873.4833289976</v>
      </c>
      <c r="F10" s="98"/>
    </row>
    <row r="11" spans="1:6" ht="23.25" customHeight="1">
      <c r="A11" s="101"/>
      <c r="B11" s="101" t="s">
        <v>62</v>
      </c>
      <c r="C11" s="102"/>
      <c r="D11" s="102"/>
      <c r="E11" s="159"/>
      <c r="F11" s="101"/>
    </row>
    <row r="12" spans="1:6" ht="23.25" customHeight="1">
      <c r="A12" s="101"/>
      <c r="B12" s="101" t="s">
        <v>87</v>
      </c>
      <c r="C12" s="102"/>
      <c r="D12" s="102"/>
      <c r="E12" s="159"/>
      <c r="F12" s="101"/>
    </row>
    <row r="13" spans="1:6" ht="23.25" customHeight="1">
      <c r="A13" s="101"/>
      <c r="B13" s="101" t="s">
        <v>88</v>
      </c>
      <c r="C13" s="102"/>
      <c r="D13" s="102"/>
      <c r="E13" s="159"/>
      <c r="F13" s="101"/>
    </row>
    <row r="14" spans="1:6" ht="23.25" customHeight="1">
      <c r="A14" s="101"/>
      <c r="B14" s="101" t="s">
        <v>115</v>
      </c>
      <c r="C14" s="102"/>
      <c r="D14" s="102"/>
      <c r="E14" s="159"/>
      <c r="F14" s="101"/>
    </row>
    <row r="15" spans="1:6" ht="23.25" customHeight="1">
      <c r="A15" s="103"/>
      <c r="B15" s="103" t="s">
        <v>63</v>
      </c>
      <c r="C15" s="104"/>
      <c r="D15" s="104"/>
      <c r="E15" s="160"/>
      <c r="F15" s="103"/>
    </row>
    <row r="16" spans="1:7" s="58" customFormat="1" ht="24" thickBot="1">
      <c r="A16" s="169"/>
      <c r="B16" s="254" t="s">
        <v>3</v>
      </c>
      <c r="C16" s="255"/>
      <c r="D16" s="256"/>
      <c r="E16" s="161">
        <f>SUM(E10:E15)</f>
        <v>687873.4833289976</v>
      </c>
      <c r="F16" s="162"/>
      <c r="G16" s="92"/>
    </row>
    <row r="17" spans="1:6" ht="27" thickTop="1">
      <c r="A17" s="185" t="s">
        <v>68</v>
      </c>
      <c r="B17" s="163" t="str">
        <f>_xlfn.BAHTTEXT(E16)</f>
        <v>หกแสนแปดหมื่นเจ็ดพันแปดร้อยเจ็ดสิบสามบาทสี่สิบแปดสตางค์</v>
      </c>
      <c r="C17" s="105"/>
      <c r="D17" s="105"/>
      <c r="E17" s="106"/>
      <c r="F17" s="164"/>
    </row>
    <row r="18" spans="1:7" s="56" customFormat="1" ht="24">
      <c r="A18" s="189"/>
      <c r="B18" s="105" t="s">
        <v>89</v>
      </c>
      <c r="C18" s="107">
        <v>112.2</v>
      </c>
      <c r="D18" s="108" t="s">
        <v>55</v>
      </c>
      <c r="E18" s="105"/>
      <c r="F18" s="164"/>
      <c r="G18" s="67"/>
    </row>
    <row r="19" spans="1:7" s="56" customFormat="1" ht="24">
      <c r="A19" s="189"/>
      <c r="B19" s="105" t="s">
        <v>64</v>
      </c>
      <c r="C19" s="109">
        <f>SUM(E16/C18)</f>
        <v>6130.779708814595</v>
      </c>
      <c r="D19" s="108" t="s">
        <v>65</v>
      </c>
      <c r="E19" s="105"/>
      <c r="F19" s="164"/>
      <c r="G19" s="67"/>
    </row>
    <row r="20" spans="1:7" s="56" customFormat="1" ht="24">
      <c r="A20" s="190"/>
      <c r="B20" s="110" t="s">
        <v>66</v>
      </c>
      <c r="C20" s="109">
        <v>0</v>
      </c>
      <c r="D20" s="111" t="s">
        <v>55</v>
      </c>
      <c r="E20" s="110"/>
      <c r="F20" s="186"/>
      <c r="G20" s="67"/>
    </row>
    <row r="21" spans="1:7" s="56" customFormat="1" ht="24">
      <c r="A21" s="190"/>
      <c r="B21" s="110" t="s">
        <v>64</v>
      </c>
      <c r="C21" s="109">
        <v>0</v>
      </c>
      <c r="D21" s="111" t="s">
        <v>65</v>
      </c>
      <c r="E21" s="110"/>
      <c r="F21" s="186"/>
      <c r="G21" s="67"/>
    </row>
    <row r="22" spans="1:7" s="37" customFormat="1" ht="24">
      <c r="A22" s="191" t="s">
        <v>67</v>
      </c>
      <c r="B22" s="112"/>
      <c r="C22" s="113">
        <f>SUM(E16)</f>
        <v>687873.4833289976</v>
      </c>
      <c r="D22" s="112" t="s">
        <v>2</v>
      </c>
      <c r="E22" s="112"/>
      <c r="F22" s="187"/>
      <c r="G22" s="68"/>
    </row>
    <row r="23" spans="1:7" s="56" customFormat="1" ht="24">
      <c r="A23" s="192" t="s">
        <v>68</v>
      </c>
      <c r="B23" s="115" t="str">
        <f>_xlfn.BAHTTEXT(C22)</f>
        <v>หกแสนแปดหมื่นเจ็ดพันแปดร้อยเจ็ดสิบสามบาทสี่สิบแปดสตางค์</v>
      </c>
      <c r="C23" s="114"/>
      <c r="D23" s="114"/>
      <c r="E23" s="114"/>
      <c r="F23" s="188"/>
      <c r="G23" s="67"/>
    </row>
    <row r="24" ht="22.5" customHeight="1"/>
    <row r="25" spans="1:6" ht="24" customHeight="1">
      <c r="A25" s="257" t="s">
        <v>150</v>
      </c>
      <c r="B25" s="257"/>
      <c r="C25" s="257"/>
      <c r="D25" s="257"/>
      <c r="E25" s="257"/>
      <c r="F25" s="257"/>
    </row>
    <row r="26" ht="21" customHeight="1"/>
    <row r="27" spans="1:7" ht="24">
      <c r="A27" s="257" t="s">
        <v>135</v>
      </c>
      <c r="B27" s="257"/>
      <c r="C27" s="257"/>
      <c r="D27" s="257"/>
      <c r="E27" s="257"/>
      <c r="F27" s="257"/>
      <c r="G27" s="59"/>
    </row>
    <row r="28" spans="1:7" ht="24">
      <c r="A28" s="248" t="s">
        <v>136</v>
      </c>
      <c r="B28" s="248"/>
      <c r="C28" s="248"/>
      <c r="D28" s="248"/>
      <c r="E28" s="248"/>
      <c r="F28" s="248"/>
      <c r="G28" s="59"/>
    </row>
    <row r="29" spans="1:7" ht="24">
      <c r="A29" s="248" t="s">
        <v>137</v>
      </c>
      <c r="B29" s="248"/>
      <c r="C29" s="248"/>
      <c r="D29" s="248"/>
      <c r="E29" s="248"/>
      <c r="F29" s="248"/>
      <c r="G29" s="59"/>
    </row>
    <row r="30" spans="6:7" ht="20.25" customHeight="1">
      <c r="F30" s="59"/>
      <c r="G30" s="59"/>
    </row>
    <row r="31" spans="1:7" ht="24">
      <c r="A31" s="91" t="s">
        <v>138</v>
      </c>
      <c r="F31" s="59"/>
      <c r="G31" s="59"/>
    </row>
    <row r="32" spans="1:7" ht="24">
      <c r="A32" s="91" t="s">
        <v>125</v>
      </c>
      <c r="F32" s="59"/>
      <c r="G32" s="59"/>
    </row>
  </sheetData>
  <sheetProtection/>
  <mergeCells count="11">
    <mergeCell ref="A2:F2"/>
    <mergeCell ref="A5:F5"/>
    <mergeCell ref="A3:F3"/>
    <mergeCell ref="A27:F27"/>
    <mergeCell ref="A28:F28"/>
    <mergeCell ref="A29:F29"/>
    <mergeCell ref="A6:F6"/>
    <mergeCell ref="A8:A9"/>
    <mergeCell ref="B8:B9"/>
    <mergeCell ref="B16:D16"/>
    <mergeCell ref="A25:F25"/>
  </mergeCells>
  <printOptions/>
  <pageMargins left="0.511811023622047" right="0.511811023622047" top="0.498031496" bottom="0.498031496" header="0.31496062992126" footer="0.3149606299212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49">
      <selection activeCell="H4" sqref="H4:J4"/>
    </sheetView>
  </sheetViews>
  <sheetFormatPr defaultColWidth="9.8515625" defaultRowHeight="21.75"/>
  <cols>
    <col min="1" max="1" width="6.421875" style="80" customWidth="1"/>
    <col min="2" max="2" width="45.57421875" style="87" customWidth="1"/>
    <col min="3" max="3" width="9.7109375" style="88" customWidth="1"/>
    <col min="4" max="4" width="7.7109375" style="89" bestFit="1" customWidth="1"/>
    <col min="5" max="5" width="15.00390625" style="88" bestFit="1" customWidth="1"/>
    <col min="6" max="6" width="14.140625" style="88" customWidth="1"/>
    <col min="7" max="7" width="14.57421875" style="88" customWidth="1"/>
    <col min="8" max="8" width="12.8515625" style="88" customWidth="1"/>
    <col min="9" max="9" width="21.8515625" style="88" bestFit="1" customWidth="1"/>
    <col min="10" max="10" width="9.8515625" style="90" customWidth="1"/>
    <col min="11" max="11" width="9.8515625" style="91" customWidth="1"/>
    <col min="12" max="16384" width="9.8515625" style="59" customWidth="1"/>
  </cols>
  <sheetData>
    <row r="1" spans="1:10" ht="24">
      <c r="A1" s="83"/>
      <c r="B1" s="176"/>
      <c r="C1" s="177"/>
      <c r="D1" s="178"/>
      <c r="E1" s="177"/>
      <c r="F1" s="177"/>
      <c r="G1" s="177"/>
      <c r="H1" s="177"/>
      <c r="I1" s="179"/>
      <c r="J1" s="180" t="s">
        <v>130</v>
      </c>
    </row>
    <row r="2" spans="1:11" ht="27" customHeight="1">
      <c r="A2" s="258" t="s">
        <v>131</v>
      </c>
      <c r="B2" s="258"/>
      <c r="C2" s="258"/>
      <c r="D2" s="258"/>
      <c r="E2" s="258"/>
      <c r="F2" s="258"/>
      <c r="G2" s="258"/>
      <c r="H2" s="258"/>
      <c r="I2" s="258"/>
      <c r="J2" s="258"/>
      <c r="K2" s="174"/>
    </row>
    <row r="3" spans="1:10" s="171" customFormat="1" ht="24" customHeight="1">
      <c r="A3" s="259" t="s">
        <v>129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1" s="56" customFormat="1" ht="24" customHeight="1">
      <c r="A4" s="181" t="s">
        <v>132</v>
      </c>
      <c r="B4" s="170"/>
      <c r="C4" s="170"/>
      <c r="D4" s="181"/>
      <c r="E4" s="170"/>
      <c r="F4" s="170"/>
      <c r="G4" s="181"/>
      <c r="H4" s="268"/>
      <c r="I4" s="269"/>
      <c r="J4" s="269"/>
      <c r="K4" s="67"/>
    </row>
    <row r="5" spans="1:7" s="174" customFormat="1" ht="24">
      <c r="A5" s="249" t="s">
        <v>127</v>
      </c>
      <c r="B5" s="249"/>
      <c r="C5" s="249"/>
      <c r="D5" s="249"/>
      <c r="E5" s="249"/>
      <c r="F5" s="249"/>
      <c r="G5" s="173"/>
    </row>
    <row r="6" spans="1:11" s="56" customFormat="1" ht="24" customHeight="1" thickBot="1">
      <c r="A6" s="175" t="s">
        <v>153</v>
      </c>
      <c r="B6" s="170"/>
      <c r="C6" s="170"/>
      <c r="D6" s="170"/>
      <c r="E6" s="170"/>
      <c r="F6" s="170"/>
      <c r="G6" s="170"/>
      <c r="H6" s="170"/>
      <c r="I6" s="170"/>
      <c r="J6" s="182"/>
      <c r="K6" s="67"/>
    </row>
    <row r="7" spans="1:11" s="56" customFormat="1" ht="22.5" customHeight="1" thickTop="1">
      <c r="A7" s="266" t="s">
        <v>73</v>
      </c>
      <c r="B7" s="70" t="s">
        <v>0</v>
      </c>
      <c r="C7" s="260" t="s">
        <v>15</v>
      </c>
      <c r="D7" s="260" t="s">
        <v>17</v>
      </c>
      <c r="E7" s="262" t="s">
        <v>52</v>
      </c>
      <c r="F7" s="263"/>
      <c r="G7" s="262" t="s">
        <v>53</v>
      </c>
      <c r="H7" s="263"/>
      <c r="I7" s="184" t="s">
        <v>74</v>
      </c>
      <c r="J7" s="264" t="s">
        <v>1</v>
      </c>
      <c r="K7" s="67"/>
    </row>
    <row r="8" spans="1:11" s="56" customFormat="1" ht="22.5" customHeight="1" thickBot="1">
      <c r="A8" s="267"/>
      <c r="B8" s="71"/>
      <c r="C8" s="261"/>
      <c r="D8" s="261"/>
      <c r="E8" s="72" t="s">
        <v>34</v>
      </c>
      <c r="F8" s="72" t="s">
        <v>7</v>
      </c>
      <c r="G8" s="72" t="s">
        <v>34</v>
      </c>
      <c r="H8" s="72" t="s">
        <v>7</v>
      </c>
      <c r="I8" s="72" t="s">
        <v>58</v>
      </c>
      <c r="J8" s="265"/>
      <c r="K8" s="67"/>
    </row>
    <row r="9" spans="1:11" s="60" customFormat="1" ht="22.5" customHeight="1" thickTop="1">
      <c r="A9" s="146"/>
      <c r="B9" s="73" t="s">
        <v>119</v>
      </c>
      <c r="C9" s="74"/>
      <c r="D9" s="75"/>
      <c r="E9" s="74"/>
      <c r="F9" s="74"/>
      <c r="G9" s="74"/>
      <c r="H9" s="74"/>
      <c r="I9" s="74"/>
      <c r="J9" s="146"/>
      <c r="K9" s="76"/>
    </row>
    <row r="10" spans="1:11" s="60" customFormat="1" ht="22.5" customHeight="1">
      <c r="A10" s="146"/>
      <c r="B10" s="73" t="s">
        <v>93</v>
      </c>
      <c r="C10" s="74"/>
      <c r="D10" s="75"/>
      <c r="E10" s="74"/>
      <c r="F10" s="74"/>
      <c r="G10" s="74"/>
      <c r="H10" s="74"/>
      <c r="I10" s="74"/>
      <c r="J10" s="146"/>
      <c r="K10" s="76"/>
    </row>
    <row r="11" spans="1:11" s="57" customFormat="1" ht="22.5" customHeight="1">
      <c r="A11" s="147">
        <v>1</v>
      </c>
      <c r="B11" s="77" t="s">
        <v>56</v>
      </c>
      <c r="C11" s="78"/>
      <c r="D11" s="79"/>
      <c r="E11" s="78"/>
      <c r="F11" s="78"/>
      <c r="G11" s="78"/>
      <c r="H11" s="78"/>
      <c r="I11" s="78"/>
      <c r="J11" s="147"/>
      <c r="K11" s="80"/>
    </row>
    <row r="12" spans="1:11" s="57" customFormat="1" ht="22.5" customHeight="1">
      <c r="A12" s="147">
        <v>1.1</v>
      </c>
      <c r="B12" s="81" t="s">
        <v>78</v>
      </c>
      <c r="C12" s="78">
        <v>6</v>
      </c>
      <c r="D12" s="79" t="s">
        <v>55</v>
      </c>
      <c r="E12" s="78">
        <v>4000</v>
      </c>
      <c r="F12" s="78">
        <f aca="true" t="shared" si="0" ref="F12:F17">C12*E12</f>
        <v>24000</v>
      </c>
      <c r="G12" s="78">
        <v>0</v>
      </c>
      <c r="H12" s="78">
        <v>0</v>
      </c>
      <c r="I12" s="78">
        <f>E12*C12</f>
        <v>24000</v>
      </c>
      <c r="J12" s="147" t="s">
        <v>76</v>
      </c>
      <c r="K12" s="80"/>
    </row>
    <row r="13" spans="1:11" s="57" customFormat="1" ht="22.5" customHeight="1">
      <c r="A13" s="147">
        <v>1.2</v>
      </c>
      <c r="B13" s="81" t="s">
        <v>77</v>
      </c>
      <c r="C13" s="78">
        <v>10</v>
      </c>
      <c r="D13" s="79" t="s">
        <v>55</v>
      </c>
      <c r="E13" s="78">
        <v>140</v>
      </c>
      <c r="F13" s="78">
        <f t="shared" si="0"/>
        <v>1400</v>
      </c>
      <c r="G13" s="78">
        <v>120</v>
      </c>
      <c r="H13" s="78">
        <f>SUM(C13*G13)</f>
        <v>1200</v>
      </c>
      <c r="I13" s="78">
        <f>SUM(F13+H13)</f>
        <v>2600</v>
      </c>
      <c r="J13" s="147"/>
      <c r="K13" s="80"/>
    </row>
    <row r="14" spans="1:11" s="57" customFormat="1" ht="22.5" customHeight="1">
      <c r="A14" s="147">
        <v>1.3</v>
      </c>
      <c r="B14" s="81" t="s">
        <v>79</v>
      </c>
      <c r="C14" s="78">
        <v>19</v>
      </c>
      <c r="D14" s="79" t="s">
        <v>55</v>
      </c>
      <c r="E14" s="78">
        <v>0</v>
      </c>
      <c r="F14" s="78">
        <f t="shared" si="0"/>
        <v>0</v>
      </c>
      <c r="G14" s="78">
        <v>30</v>
      </c>
      <c r="H14" s="78">
        <f>SUM(C14*G14)</f>
        <v>570</v>
      </c>
      <c r="I14" s="78">
        <f>SUM(F14+H14)</f>
        <v>570</v>
      </c>
      <c r="J14" s="147"/>
      <c r="K14" s="80"/>
    </row>
    <row r="15" spans="1:11" s="57" customFormat="1" ht="22.5" customHeight="1">
      <c r="A15" s="147">
        <v>2</v>
      </c>
      <c r="B15" s="77" t="s">
        <v>54</v>
      </c>
      <c r="C15" s="78">
        <v>46.63</v>
      </c>
      <c r="D15" s="79" t="s">
        <v>55</v>
      </c>
      <c r="E15" s="78">
        <v>335</v>
      </c>
      <c r="F15" s="78">
        <f t="shared" si="0"/>
        <v>15621.050000000001</v>
      </c>
      <c r="G15" s="78">
        <v>100</v>
      </c>
      <c r="H15" s="78">
        <f>SUM(C15*G15)</f>
        <v>4663</v>
      </c>
      <c r="I15" s="78">
        <f>SUM(F15+H15)</f>
        <v>20284.050000000003</v>
      </c>
      <c r="J15" s="147"/>
      <c r="K15" s="80"/>
    </row>
    <row r="16" spans="1:11" s="57" customFormat="1" ht="22.5" customHeight="1">
      <c r="A16" s="147">
        <v>3</v>
      </c>
      <c r="B16" s="77" t="s">
        <v>75</v>
      </c>
      <c r="C16" s="78">
        <v>110.5</v>
      </c>
      <c r="D16" s="79" t="s">
        <v>55</v>
      </c>
      <c r="E16" s="78">
        <v>3400</v>
      </c>
      <c r="F16" s="78">
        <f t="shared" si="0"/>
        <v>375700</v>
      </c>
      <c r="G16" s="78">
        <v>0</v>
      </c>
      <c r="H16" s="78">
        <f>SUM(C16*G16)</f>
        <v>0</v>
      </c>
      <c r="I16" s="82">
        <f>SUM(F16+H16)</f>
        <v>375700</v>
      </c>
      <c r="J16" s="147" t="s">
        <v>76</v>
      </c>
      <c r="K16" s="80"/>
    </row>
    <row r="17" spans="1:11" s="57" customFormat="1" ht="22.5" customHeight="1">
      <c r="A17" s="147">
        <v>4</v>
      </c>
      <c r="B17" s="77" t="s">
        <v>84</v>
      </c>
      <c r="C17" s="78">
        <v>7.84</v>
      </c>
      <c r="D17" s="79" t="s">
        <v>55</v>
      </c>
      <c r="E17" s="78">
        <v>0</v>
      </c>
      <c r="F17" s="78">
        <f t="shared" si="0"/>
        <v>0</v>
      </c>
      <c r="G17" s="78">
        <v>0</v>
      </c>
      <c r="H17" s="78">
        <v>1500</v>
      </c>
      <c r="I17" s="78">
        <f>SUM(F17+H17)</f>
        <v>1500</v>
      </c>
      <c r="J17" s="147" t="s">
        <v>76</v>
      </c>
      <c r="K17" s="80"/>
    </row>
    <row r="18" spans="1:11" s="57" customFormat="1" ht="22.5" customHeight="1">
      <c r="A18" s="147">
        <v>5</v>
      </c>
      <c r="B18" s="77" t="s">
        <v>80</v>
      </c>
      <c r="C18" s="78"/>
      <c r="D18" s="79"/>
      <c r="E18" s="78"/>
      <c r="F18" s="78"/>
      <c r="G18" s="78"/>
      <c r="H18" s="78"/>
      <c r="I18" s="78"/>
      <c r="J18" s="147"/>
      <c r="K18" s="80"/>
    </row>
    <row r="19" spans="1:11" s="57" customFormat="1" ht="22.5" customHeight="1">
      <c r="A19" s="147">
        <v>5.1</v>
      </c>
      <c r="B19" s="81" t="s">
        <v>102</v>
      </c>
      <c r="C19" s="78">
        <v>18</v>
      </c>
      <c r="D19" s="79" t="s">
        <v>57</v>
      </c>
      <c r="E19" s="78">
        <v>190</v>
      </c>
      <c r="F19" s="78">
        <f>C19*E19</f>
        <v>3420</v>
      </c>
      <c r="G19" s="78">
        <v>100</v>
      </c>
      <c r="H19" s="78">
        <f>SUM(C19*G19)</f>
        <v>1800</v>
      </c>
      <c r="I19" s="78">
        <f>SUM(F19+H19)</f>
        <v>5220</v>
      </c>
      <c r="J19" s="147"/>
      <c r="K19" s="80"/>
    </row>
    <row r="20" spans="1:11" s="57" customFormat="1" ht="22.5" customHeight="1">
      <c r="A20" s="147">
        <v>5.2</v>
      </c>
      <c r="B20" s="81" t="s">
        <v>81</v>
      </c>
      <c r="C20" s="78">
        <v>4</v>
      </c>
      <c r="D20" s="79" t="s">
        <v>57</v>
      </c>
      <c r="E20" s="78">
        <v>110</v>
      </c>
      <c r="F20" s="78">
        <f>C20*E20</f>
        <v>440</v>
      </c>
      <c r="G20" s="78">
        <v>140</v>
      </c>
      <c r="H20" s="78">
        <f>SUM(C20*G20)</f>
        <v>560</v>
      </c>
      <c r="I20" s="78">
        <f>SUM(F20+H20)</f>
        <v>1000</v>
      </c>
      <c r="J20" s="147"/>
      <c r="K20" s="80"/>
    </row>
    <row r="21" spans="1:11" s="57" customFormat="1" ht="22.5" customHeight="1">
      <c r="A21" s="147">
        <v>5.3</v>
      </c>
      <c r="B21" s="81" t="s">
        <v>82</v>
      </c>
      <c r="C21" s="78">
        <v>4</v>
      </c>
      <c r="D21" s="79" t="s">
        <v>57</v>
      </c>
      <c r="E21" s="78">
        <v>149</v>
      </c>
      <c r="F21" s="78">
        <f>C21*E21</f>
        <v>596</v>
      </c>
      <c r="G21" s="78">
        <v>60</v>
      </c>
      <c r="H21" s="78">
        <f>SUM(C21*G21)</f>
        <v>240</v>
      </c>
      <c r="I21" s="78">
        <f>SUM(F21+H21)</f>
        <v>836</v>
      </c>
      <c r="J21" s="147"/>
      <c r="K21" s="80"/>
    </row>
    <row r="22" spans="1:11" s="57" customFormat="1" ht="22.5" customHeight="1">
      <c r="A22" s="147">
        <v>5.4</v>
      </c>
      <c r="B22" s="81" t="s">
        <v>83</v>
      </c>
      <c r="C22" s="78">
        <v>5</v>
      </c>
      <c r="D22" s="79" t="s">
        <v>57</v>
      </c>
      <c r="E22" s="78">
        <v>158</v>
      </c>
      <c r="F22" s="78">
        <f>C22*E22</f>
        <v>790</v>
      </c>
      <c r="G22" s="78">
        <v>55</v>
      </c>
      <c r="H22" s="78">
        <f>SUM(C22*G22)</f>
        <v>275</v>
      </c>
      <c r="I22" s="78">
        <f>SUM(F22+H22)</f>
        <v>1065</v>
      </c>
      <c r="J22" s="147"/>
      <c r="K22" s="80"/>
    </row>
    <row r="23" spans="1:11" s="57" customFormat="1" ht="22.5" customHeight="1">
      <c r="A23" s="147">
        <v>6</v>
      </c>
      <c r="B23" s="81" t="s">
        <v>116</v>
      </c>
      <c r="C23" s="150">
        <v>1</v>
      </c>
      <c r="D23" s="79" t="s">
        <v>117</v>
      </c>
      <c r="E23" s="150">
        <v>0</v>
      </c>
      <c r="F23" s="150">
        <f>C23*E23</f>
        <v>0</v>
      </c>
      <c r="G23" s="78">
        <v>2000</v>
      </c>
      <c r="H23" s="78">
        <f>SUM(C23*G23)</f>
        <v>2000</v>
      </c>
      <c r="I23" s="78">
        <f>SUM(F23+H23)</f>
        <v>2000</v>
      </c>
      <c r="J23" s="147"/>
      <c r="K23" s="80"/>
    </row>
    <row r="24" spans="1:11" s="65" customFormat="1" ht="22.5" customHeight="1">
      <c r="A24" s="183">
        <v>7</v>
      </c>
      <c r="B24" s="152" t="s">
        <v>118</v>
      </c>
      <c r="C24" s="148"/>
      <c r="D24" s="151"/>
      <c r="E24" s="149"/>
      <c r="F24" s="148"/>
      <c r="G24" s="148"/>
      <c r="H24" s="148"/>
      <c r="I24" s="148"/>
      <c r="J24" s="143"/>
      <c r="K24" s="83"/>
    </row>
    <row r="25" spans="1:11" s="65" customFormat="1" ht="24" customHeight="1">
      <c r="A25" s="144"/>
      <c r="B25" s="153" t="s">
        <v>122</v>
      </c>
      <c r="C25" s="154"/>
      <c r="D25" s="155"/>
      <c r="E25" s="154"/>
      <c r="F25" s="154"/>
      <c r="G25" s="154"/>
      <c r="H25" s="154"/>
      <c r="I25" s="154">
        <f>SUM(I11:I24)</f>
        <v>434775.05</v>
      </c>
      <c r="J25" s="145"/>
      <c r="K25" s="83"/>
    </row>
    <row r="26" spans="1:10" ht="22.5" customHeight="1">
      <c r="A26" s="83"/>
      <c r="B26" s="176"/>
      <c r="C26" s="177"/>
      <c r="D26" s="178"/>
      <c r="E26" s="177"/>
      <c r="F26" s="177"/>
      <c r="G26" s="177"/>
      <c r="H26" s="177"/>
      <c r="I26" s="179"/>
      <c r="J26" s="180" t="s">
        <v>134</v>
      </c>
    </row>
    <row r="27" spans="1:11" ht="24.75" customHeight="1">
      <c r="A27" s="258" t="s">
        <v>131</v>
      </c>
      <c r="B27" s="258"/>
      <c r="C27" s="258"/>
      <c r="D27" s="258"/>
      <c r="E27" s="258"/>
      <c r="F27" s="258"/>
      <c r="G27" s="258"/>
      <c r="H27" s="258"/>
      <c r="I27" s="258"/>
      <c r="J27" s="258"/>
      <c r="K27" s="174"/>
    </row>
    <row r="28" spans="1:10" s="171" customFormat="1" ht="22.5" customHeight="1">
      <c r="A28" s="259" t="s">
        <v>129</v>
      </c>
      <c r="B28" s="259"/>
      <c r="C28" s="259"/>
      <c r="D28" s="259"/>
      <c r="E28" s="259"/>
      <c r="F28" s="259"/>
      <c r="G28" s="259"/>
      <c r="H28" s="259"/>
      <c r="I28" s="259"/>
      <c r="J28" s="259"/>
    </row>
    <row r="29" spans="1:11" s="56" customFormat="1" ht="22.5" customHeight="1">
      <c r="A29" s="181" t="s">
        <v>132</v>
      </c>
      <c r="B29" s="170"/>
      <c r="C29" s="170"/>
      <c r="D29" s="181"/>
      <c r="E29" s="170"/>
      <c r="F29" s="170"/>
      <c r="G29" s="181"/>
      <c r="H29" s="268"/>
      <c r="I29" s="269"/>
      <c r="J29" s="269"/>
      <c r="K29" s="67"/>
    </row>
    <row r="30" spans="1:7" s="174" customFormat="1" ht="22.5" customHeight="1">
      <c r="A30" s="249" t="s">
        <v>127</v>
      </c>
      <c r="B30" s="249"/>
      <c r="C30" s="249"/>
      <c r="D30" s="249"/>
      <c r="E30" s="249"/>
      <c r="F30" s="249"/>
      <c r="G30" s="173"/>
    </row>
    <row r="31" spans="1:11" s="56" customFormat="1" ht="22.5" customHeight="1" thickBot="1">
      <c r="A31" s="175" t="s">
        <v>133</v>
      </c>
      <c r="B31" s="170"/>
      <c r="C31" s="170"/>
      <c r="D31" s="170"/>
      <c r="E31" s="170"/>
      <c r="F31" s="170"/>
      <c r="G31" s="170"/>
      <c r="H31" s="170"/>
      <c r="I31" s="170"/>
      <c r="J31" s="182"/>
      <c r="K31" s="67"/>
    </row>
    <row r="32" spans="1:11" s="56" customFormat="1" ht="21" customHeight="1" thickTop="1">
      <c r="A32" s="266" t="s">
        <v>73</v>
      </c>
      <c r="B32" s="70" t="s">
        <v>0</v>
      </c>
      <c r="C32" s="260" t="s">
        <v>15</v>
      </c>
      <c r="D32" s="260" t="s">
        <v>17</v>
      </c>
      <c r="E32" s="262" t="s">
        <v>52</v>
      </c>
      <c r="F32" s="263"/>
      <c r="G32" s="262" t="s">
        <v>53</v>
      </c>
      <c r="H32" s="263"/>
      <c r="I32" s="184" t="s">
        <v>74</v>
      </c>
      <c r="J32" s="264" t="s">
        <v>1</v>
      </c>
      <c r="K32" s="67"/>
    </row>
    <row r="33" spans="1:11" s="56" customFormat="1" ht="21" customHeight="1" thickBot="1">
      <c r="A33" s="267"/>
      <c r="B33" s="71"/>
      <c r="C33" s="261"/>
      <c r="D33" s="261"/>
      <c r="E33" s="72" t="s">
        <v>34</v>
      </c>
      <c r="F33" s="72" t="s">
        <v>7</v>
      </c>
      <c r="G33" s="72" t="s">
        <v>34</v>
      </c>
      <c r="H33" s="72" t="s">
        <v>7</v>
      </c>
      <c r="I33" s="72" t="s">
        <v>58</v>
      </c>
      <c r="J33" s="265"/>
      <c r="K33" s="67"/>
    </row>
    <row r="34" spans="1:11" s="60" customFormat="1" ht="21" customHeight="1" thickTop="1">
      <c r="A34" s="146"/>
      <c r="B34" s="73" t="s">
        <v>94</v>
      </c>
      <c r="C34" s="74"/>
      <c r="D34" s="75"/>
      <c r="E34" s="74"/>
      <c r="F34" s="74"/>
      <c r="G34" s="74"/>
      <c r="H34" s="74"/>
      <c r="I34" s="74"/>
      <c r="J34" s="165"/>
      <c r="K34" s="76"/>
    </row>
    <row r="35" spans="1:11" s="57" customFormat="1" ht="20.25" customHeight="1">
      <c r="A35" s="147">
        <v>1</v>
      </c>
      <c r="B35" s="77" t="s">
        <v>56</v>
      </c>
      <c r="C35" s="78"/>
      <c r="D35" s="79"/>
      <c r="E35" s="78"/>
      <c r="F35" s="78"/>
      <c r="G35" s="78"/>
      <c r="H35" s="78"/>
      <c r="I35" s="78"/>
      <c r="J35" s="147"/>
      <c r="K35" s="80"/>
    </row>
    <row r="36" spans="1:12" s="57" customFormat="1" ht="19.5" customHeight="1">
      <c r="A36" s="147">
        <v>1.1</v>
      </c>
      <c r="B36" s="81" t="s">
        <v>91</v>
      </c>
      <c r="C36" s="78">
        <v>82</v>
      </c>
      <c r="D36" s="79" t="s">
        <v>92</v>
      </c>
      <c r="E36" s="78">
        <v>288</v>
      </c>
      <c r="F36" s="78">
        <f aca="true" t="shared" si="1" ref="F36:F43">C36*E36</f>
        <v>23616</v>
      </c>
      <c r="G36" s="78">
        <v>200</v>
      </c>
      <c r="H36" s="78">
        <f aca="true" t="shared" si="2" ref="H36:H43">SUM(C36*G36)</f>
        <v>16400</v>
      </c>
      <c r="I36" s="78">
        <f aca="true" t="shared" si="3" ref="I36:I43">SUM(F36+H36)</f>
        <v>40016</v>
      </c>
      <c r="J36" s="147"/>
      <c r="K36" s="80"/>
      <c r="L36" s="62"/>
    </row>
    <row r="37" spans="1:11" s="57" customFormat="1" ht="19.5" customHeight="1">
      <c r="A37" s="147">
        <v>1.2</v>
      </c>
      <c r="B37" s="81" t="s">
        <v>77</v>
      </c>
      <c r="C37" s="78">
        <v>12.35</v>
      </c>
      <c r="D37" s="79" t="s">
        <v>55</v>
      </c>
      <c r="E37" s="78">
        <v>140</v>
      </c>
      <c r="F37" s="78">
        <f t="shared" si="1"/>
        <v>1729</v>
      </c>
      <c r="G37" s="78">
        <v>857</v>
      </c>
      <c r="H37" s="78">
        <f>SUM(C37*G37)</f>
        <v>10583.949999999999</v>
      </c>
      <c r="I37" s="78">
        <f t="shared" si="3"/>
        <v>12312.949999999999</v>
      </c>
      <c r="J37" s="147"/>
      <c r="K37" s="80"/>
    </row>
    <row r="38" spans="1:11" s="57" customFormat="1" ht="19.5" customHeight="1">
      <c r="A38" s="147">
        <v>1.3</v>
      </c>
      <c r="B38" s="81" t="s">
        <v>79</v>
      </c>
      <c r="C38" s="78">
        <v>17.43</v>
      </c>
      <c r="D38" s="79" t="s">
        <v>55</v>
      </c>
      <c r="E38" s="78">
        <v>0</v>
      </c>
      <c r="F38" s="78">
        <f t="shared" si="1"/>
        <v>0</v>
      </c>
      <c r="G38" s="78">
        <v>30</v>
      </c>
      <c r="H38" s="78">
        <f t="shared" si="2"/>
        <v>522.9</v>
      </c>
      <c r="I38" s="78">
        <f t="shared" si="3"/>
        <v>522.9</v>
      </c>
      <c r="J38" s="147"/>
      <c r="K38" s="80"/>
    </row>
    <row r="39" spans="1:12" s="63" customFormat="1" ht="19.5" customHeight="1">
      <c r="A39" s="166">
        <v>2</v>
      </c>
      <c r="B39" s="84" t="s">
        <v>54</v>
      </c>
      <c r="C39" s="82">
        <v>32.7</v>
      </c>
      <c r="D39" s="85" t="s">
        <v>55</v>
      </c>
      <c r="E39" s="82">
        <v>335</v>
      </c>
      <c r="F39" s="82">
        <f>C39*E39</f>
        <v>10954.500000000002</v>
      </c>
      <c r="G39" s="82">
        <v>85</v>
      </c>
      <c r="H39" s="82">
        <f>SUM(C39*G39)</f>
        <v>2779.5000000000005</v>
      </c>
      <c r="I39" s="82">
        <f>SUM(F39+H39)</f>
        <v>13734.000000000002</v>
      </c>
      <c r="J39" s="166"/>
      <c r="K39" s="86"/>
      <c r="L39" s="64"/>
    </row>
    <row r="40" spans="1:12" s="57" customFormat="1" ht="19.5" customHeight="1">
      <c r="A40" s="147">
        <v>3</v>
      </c>
      <c r="B40" s="77" t="s">
        <v>95</v>
      </c>
      <c r="C40" s="78">
        <v>13</v>
      </c>
      <c r="D40" s="79" t="s">
        <v>92</v>
      </c>
      <c r="E40" s="78">
        <v>287</v>
      </c>
      <c r="F40" s="78">
        <f t="shared" si="1"/>
        <v>3731</v>
      </c>
      <c r="G40" s="78">
        <v>107</v>
      </c>
      <c r="H40" s="78">
        <f t="shared" si="2"/>
        <v>1391</v>
      </c>
      <c r="I40" s="78">
        <f t="shared" si="3"/>
        <v>5122</v>
      </c>
      <c r="J40" s="147"/>
      <c r="K40" s="80"/>
      <c r="L40" s="62"/>
    </row>
    <row r="41" spans="1:11" s="57" customFormat="1" ht="19.5" customHeight="1">
      <c r="A41" s="147">
        <v>4</v>
      </c>
      <c r="B41" s="77" t="s">
        <v>96</v>
      </c>
      <c r="C41" s="78">
        <v>15.7</v>
      </c>
      <c r="D41" s="79" t="s">
        <v>55</v>
      </c>
      <c r="E41" s="78">
        <v>0</v>
      </c>
      <c r="F41" s="78">
        <f t="shared" si="1"/>
        <v>0</v>
      </c>
      <c r="G41" s="78">
        <v>30</v>
      </c>
      <c r="H41" s="78">
        <f t="shared" si="2"/>
        <v>471</v>
      </c>
      <c r="I41" s="78">
        <f t="shared" si="3"/>
        <v>471</v>
      </c>
      <c r="J41" s="147"/>
      <c r="K41" s="80"/>
    </row>
    <row r="42" spans="1:12" s="57" customFormat="1" ht="19.5" customHeight="1">
      <c r="A42" s="147">
        <v>5</v>
      </c>
      <c r="B42" s="77" t="s">
        <v>97</v>
      </c>
      <c r="C42" s="78">
        <v>2</v>
      </c>
      <c r="D42" s="79" t="s">
        <v>57</v>
      </c>
      <c r="E42" s="78">
        <v>3290</v>
      </c>
      <c r="F42" s="78">
        <f t="shared" si="1"/>
        <v>6580</v>
      </c>
      <c r="G42" s="78">
        <v>500</v>
      </c>
      <c r="H42" s="78">
        <f t="shared" si="2"/>
        <v>1000</v>
      </c>
      <c r="I42" s="78">
        <f t="shared" si="3"/>
        <v>7580</v>
      </c>
      <c r="J42" s="147"/>
      <c r="K42" s="80"/>
      <c r="L42" s="62"/>
    </row>
    <row r="43" spans="1:11" s="57" customFormat="1" ht="19.5" customHeight="1">
      <c r="A43" s="147">
        <v>6</v>
      </c>
      <c r="B43" s="77" t="s">
        <v>98</v>
      </c>
      <c r="C43" s="78">
        <v>15.7</v>
      </c>
      <c r="D43" s="79" t="s">
        <v>55</v>
      </c>
      <c r="E43" s="78">
        <v>186</v>
      </c>
      <c r="F43" s="78">
        <f t="shared" si="1"/>
        <v>2920.2</v>
      </c>
      <c r="G43" s="78">
        <v>0</v>
      </c>
      <c r="H43" s="78">
        <f t="shared" si="2"/>
        <v>0</v>
      </c>
      <c r="I43" s="78">
        <f t="shared" si="3"/>
        <v>2920.2</v>
      </c>
      <c r="J43" s="147" t="s">
        <v>76</v>
      </c>
      <c r="K43" s="80"/>
    </row>
    <row r="44" spans="1:11" s="63" customFormat="1" ht="19.5" customHeight="1">
      <c r="A44" s="166">
        <v>7</v>
      </c>
      <c r="B44" s="84" t="s">
        <v>80</v>
      </c>
      <c r="C44" s="82"/>
      <c r="D44" s="85"/>
      <c r="E44" s="82"/>
      <c r="F44" s="82"/>
      <c r="G44" s="82"/>
      <c r="H44" s="82"/>
      <c r="I44" s="82"/>
      <c r="J44" s="166"/>
      <c r="K44" s="86"/>
    </row>
    <row r="45" spans="1:12" s="57" customFormat="1" ht="19.5" customHeight="1">
      <c r="A45" s="147">
        <v>7.1</v>
      </c>
      <c r="B45" s="81" t="s">
        <v>102</v>
      </c>
      <c r="C45" s="78">
        <v>6</v>
      </c>
      <c r="D45" s="79" t="s">
        <v>57</v>
      </c>
      <c r="E45" s="78">
        <v>190</v>
      </c>
      <c r="F45" s="78">
        <f aca="true" t="shared" si="4" ref="F45:F50">C45*E45</f>
        <v>1140</v>
      </c>
      <c r="G45" s="78">
        <v>100</v>
      </c>
      <c r="H45" s="78">
        <f aca="true" t="shared" si="5" ref="H45:H50">SUM(C45*G45)</f>
        <v>600</v>
      </c>
      <c r="I45" s="78">
        <f aca="true" t="shared" si="6" ref="I45:I50">SUM(F45+H45)</f>
        <v>1740</v>
      </c>
      <c r="J45" s="147"/>
      <c r="K45" s="80"/>
      <c r="L45" s="62"/>
    </row>
    <row r="46" spans="1:11" s="57" customFormat="1" ht="19.5" customHeight="1">
      <c r="A46" s="147">
        <v>7.2</v>
      </c>
      <c r="B46" s="81" t="s">
        <v>81</v>
      </c>
      <c r="C46" s="78">
        <v>4</v>
      </c>
      <c r="D46" s="79" t="s">
        <v>57</v>
      </c>
      <c r="E46" s="78">
        <v>110</v>
      </c>
      <c r="F46" s="78">
        <f t="shared" si="4"/>
        <v>440</v>
      </c>
      <c r="G46" s="78">
        <v>140</v>
      </c>
      <c r="H46" s="78">
        <f t="shared" si="5"/>
        <v>560</v>
      </c>
      <c r="I46" s="78">
        <f t="shared" si="6"/>
        <v>1000</v>
      </c>
      <c r="J46" s="147"/>
      <c r="K46" s="80"/>
    </row>
    <row r="47" spans="1:11" s="57" customFormat="1" ht="19.5" customHeight="1">
      <c r="A47" s="147">
        <v>7.3</v>
      </c>
      <c r="B47" s="81" t="s">
        <v>82</v>
      </c>
      <c r="C47" s="78">
        <v>4</v>
      </c>
      <c r="D47" s="79" t="s">
        <v>57</v>
      </c>
      <c r="E47" s="78">
        <v>149</v>
      </c>
      <c r="F47" s="78">
        <f t="shared" si="4"/>
        <v>596</v>
      </c>
      <c r="G47" s="78">
        <v>60</v>
      </c>
      <c r="H47" s="78">
        <f t="shared" si="5"/>
        <v>240</v>
      </c>
      <c r="I47" s="78">
        <f t="shared" si="6"/>
        <v>836</v>
      </c>
      <c r="J47" s="147"/>
      <c r="K47" s="80"/>
    </row>
    <row r="48" spans="1:11" s="57" customFormat="1" ht="19.5" customHeight="1">
      <c r="A48" s="147">
        <v>7.4</v>
      </c>
      <c r="B48" s="81" t="s">
        <v>83</v>
      </c>
      <c r="C48" s="78">
        <v>3</v>
      </c>
      <c r="D48" s="79" t="s">
        <v>57</v>
      </c>
      <c r="E48" s="78">
        <v>158</v>
      </c>
      <c r="F48" s="78">
        <f t="shared" si="4"/>
        <v>474</v>
      </c>
      <c r="G48" s="78">
        <v>55</v>
      </c>
      <c r="H48" s="78">
        <f t="shared" si="5"/>
        <v>165</v>
      </c>
      <c r="I48" s="78">
        <f t="shared" si="6"/>
        <v>639</v>
      </c>
      <c r="J48" s="147"/>
      <c r="K48" s="80"/>
    </row>
    <row r="49" spans="1:11" s="57" customFormat="1" ht="19.5" customHeight="1">
      <c r="A49" s="147">
        <v>7.5</v>
      </c>
      <c r="B49" s="81" t="s">
        <v>99</v>
      </c>
      <c r="C49" s="78">
        <v>8</v>
      </c>
      <c r="D49" s="79" t="s">
        <v>57</v>
      </c>
      <c r="E49" s="78">
        <v>245</v>
      </c>
      <c r="F49" s="78">
        <f t="shared" si="4"/>
        <v>1960</v>
      </c>
      <c r="G49" s="78">
        <v>70</v>
      </c>
      <c r="H49" s="78">
        <f t="shared" si="5"/>
        <v>560</v>
      </c>
      <c r="I49" s="78">
        <f t="shared" si="6"/>
        <v>2520</v>
      </c>
      <c r="J49" s="147"/>
      <c r="K49" s="80"/>
    </row>
    <row r="50" spans="1:11" s="57" customFormat="1" ht="19.5" customHeight="1">
      <c r="A50" s="147">
        <v>8</v>
      </c>
      <c r="B50" s="81" t="s">
        <v>116</v>
      </c>
      <c r="C50" s="150">
        <v>1</v>
      </c>
      <c r="D50" s="79" t="s">
        <v>117</v>
      </c>
      <c r="E50" s="150">
        <v>0</v>
      </c>
      <c r="F50" s="150">
        <f t="shared" si="4"/>
        <v>0</v>
      </c>
      <c r="G50" s="78">
        <v>2000</v>
      </c>
      <c r="H50" s="78">
        <f t="shared" si="5"/>
        <v>2000</v>
      </c>
      <c r="I50" s="78">
        <f t="shared" si="6"/>
        <v>2000</v>
      </c>
      <c r="J50" s="147"/>
      <c r="K50" s="80"/>
    </row>
    <row r="51" spans="1:11" s="65" customFormat="1" ht="19.5" customHeight="1">
      <c r="A51" s="183">
        <v>9</v>
      </c>
      <c r="B51" s="152" t="s">
        <v>118</v>
      </c>
      <c r="C51" s="148"/>
      <c r="D51" s="151"/>
      <c r="E51" s="149"/>
      <c r="F51" s="148"/>
      <c r="G51" s="148"/>
      <c r="H51" s="148"/>
      <c r="I51" s="148"/>
      <c r="J51" s="167"/>
      <c r="K51" s="83"/>
    </row>
    <row r="52" spans="1:11" s="65" customFormat="1" ht="23.25" customHeight="1">
      <c r="A52" s="144"/>
      <c r="B52" s="153" t="s">
        <v>121</v>
      </c>
      <c r="C52" s="154"/>
      <c r="D52" s="155"/>
      <c r="E52" s="154"/>
      <c r="F52" s="154"/>
      <c r="G52" s="154"/>
      <c r="H52" s="154"/>
      <c r="I52" s="154">
        <f>SUM(I35:I51)</f>
        <v>91414.05</v>
      </c>
      <c r="J52" s="144"/>
      <c r="K52" s="83"/>
    </row>
    <row r="53" spans="1:11" s="65" customFormat="1" ht="21.75" customHeight="1">
      <c r="A53" s="144"/>
      <c r="B53" s="153" t="s">
        <v>120</v>
      </c>
      <c r="C53" s="154"/>
      <c r="D53" s="155"/>
      <c r="E53" s="154"/>
      <c r="F53" s="154"/>
      <c r="G53" s="154"/>
      <c r="H53" s="154"/>
      <c r="I53" s="156">
        <f>I25+I52</f>
        <v>526189.1</v>
      </c>
      <c r="J53" s="145"/>
      <c r="K53" s="83"/>
    </row>
  </sheetData>
  <sheetProtection/>
  <mergeCells count="20">
    <mergeCell ref="A3:J3"/>
    <mergeCell ref="A5:F5"/>
    <mergeCell ref="A27:J27"/>
    <mergeCell ref="A30:F30"/>
    <mergeCell ref="H29:J29"/>
    <mergeCell ref="A2:J2"/>
    <mergeCell ref="A28:J28"/>
    <mergeCell ref="H4:J4"/>
    <mergeCell ref="A7:A8"/>
    <mergeCell ref="C7:C8"/>
    <mergeCell ref="D7:D8"/>
    <mergeCell ref="E7:F7"/>
    <mergeCell ref="G7:H7"/>
    <mergeCell ref="J7:J8"/>
    <mergeCell ref="A32:A33"/>
    <mergeCell ref="C32:C33"/>
    <mergeCell ref="D32:D33"/>
    <mergeCell ref="E32:F32"/>
    <mergeCell ref="G32:H32"/>
    <mergeCell ref="J32:J33"/>
  </mergeCells>
  <printOptions/>
  <pageMargins left="0.06496063" right="0" top="0" bottom="0" header="0.31496062992126" footer="0.3149606299212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I12" sqref="I12"/>
    </sheetView>
  </sheetViews>
  <sheetFormatPr defaultColWidth="6.28125" defaultRowHeight="21.75"/>
  <cols>
    <col min="1" max="1" width="12.421875" style="116" customWidth="1"/>
    <col min="2" max="2" width="7.7109375" style="116" customWidth="1"/>
    <col min="3" max="4" width="6.28125" style="116" customWidth="1"/>
    <col min="5" max="5" width="18.8515625" style="116" customWidth="1"/>
    <col min="6" max="6" width="17.28125" style="116" customWidth="1"/>
    <col min="7" max="7" width="16.7109375" style="116" customWidth="1"/>
    <col min="8" max="8" width="10.7109375" style="116" bestFit="1" customWidth="1"/>
    <col min="9" max="16384" width="6.28125" style="116" customWidth="1"/>
  </cols>
  <sheetData>
    <row r="1" spans="1:7" ht="27">
      <c r="A1" s="270" t="s">
        <v>103</v>
      </c>
      <c r="B1" s="270"/>
      <c r="C1" s="270"/>
      <c r="D1" s="270"/>
      <c r="E1" s="270"/>
      <c r="F1" s="270"/>
      <c r="G1" s="270"/>
    </row>
    <row r="2" spans="1:7" ht="24">
      <c r="A2" s="271" t="s">
        <v>104</v>
      </c>
      <c r="B2" s="271"/>
      <c r="C2" s="271"/>
      <c r="D2" s="271"/>
      <c r="E2" s="271"/>
      <c r="F2" s="271"/>
      <c r="G2" s="271"/>
    </row>
    <row r="3" spans="1:7" ht="24">
      <c r="A3" s="271" t="s">
        <v>105</v>
      </c>
      <c r="B3" s="271"/>
      <c r="C3" s="271"/>
      <c r="D3" s="271"/>
      <c r="E3" s="271"/>
      <c r="F3" s="271"/>
      <c r="G3" s="271"/>
    </row>
    <row r="4" spans="1:7" ht="24">
      <c r="A4" s="66"/>
      <c r="B4" s="66"/>
      <c r="C4" s="66"/>
      <c r="D4" s="66"/>
      <c r="E4" s="66"/>
      <c r="F4" s="66"/>
      <c r="G4" s="66"/>
    </row>
    <row r="5" spans="1:7" ht="24">
      <c r="A5" s="117" t="s">
        <v>106</v>
      </c>
      <c r="B5" s="117" t="s">
        <v>107</v>
      </c>
      <c r="C5" s="117" t="s">
        <v>1</v>
      </c>
      <c r="D5" s="66"/>
      <c r="E5" s="118"/>
      <c r="F5" s="119" t="s">
        <v>108</v>
      </c>
      <c r="G5" s="120" t="s">
        <v>107</v>
      </c>
    </row>
    <row r="6" spans="1:7" ht="24">
      <c r="A6" s="121" t="s">
        <v>109</v>
      </c>
      <c r="B6" s="122">
        <v>1.3074</v>
      </c>
      <c r="C6" s="121"/>
      <c r="D6" s="66"/>
      <c r="E6" s="123" t="s">
        <v>110</v>
      </c>
      <c r="F6" s="124">
        <v>500000</v>
      </c>
      <c r="G6" s="125">
        <v>1.3074</v>
      </c>
    </row>
    <row r="7" spans="1:8" ht="24.75" thickBot="1">
      <c r="A7" s="123">
        <v>1</v>
      </c>
      <c r="B7" s="122">
        <v>1.305</v>
      </c>
      <c r="C7" s="126"/>
      <c r="D7" s="66"/>
      <c r="E7" s="127" t="s">
        <v>111</v>
      </c>
      <c r="F7" s="128">
        <v>1000000</v>
      </c>
      <c r="G7" s="125">
        <v>1.305</v>
      </c>
      <c r="H7" s="129"/>
    </row>
    <row r="8" spans="1:8" ht="24.75" thickBot="1">
      <c r="A8" s="130">
        <v>2</v>
      </c>
      <c r="B8" s="131">
        <v>1.3035</v>
      </c>
      <c r="C8" s="126"/>
      <c r="D8" s="66"/>
      <c r="E8" s="132" t="s">
        <v>112</v>
      </c>
      <c r="F8" s="133">
        <f>'ปร.4_1'!$I$53</f>
        <v>526189.1</v>
      </c>
      <c r="G8" s="134">
        <f>G6-(((F8-F6)*(G6-G7))/(F7-F6))</f>
        <v>1.3072742923199998</v>
      </c>
      <c r="H8" s="129"/>
    </row>
    <row r="9" spans="1:8" ht="25.5" thickBot="1" thickTop="1">
      <c r="A9" s="135">
        <v>5</v>
      </c>
      <c r="B9" s="136">
        <v>1.3003</v>
      </c>
      <c r="C9" s="126"/>
      <c r="D9" s="137"/>
      <c r="E9" s="272" t="s">
        <v>107</v>
      </c>
      <c r="F9" s="272"/>
      <c r="G9" s="138">
        <f>$G$8</f>
        <v>1.3072742923199998</v>
      </c>
      <c r="H9" s="139"/>
    </row>
    <row r="10" spans="1:8" ht="24.75" thickBot="1">
      <c r="A10" s="135">
        <v>10</v>
      </c>
      <c r="B10" s="136">
        <v>1.2943</v>
      </c>
      <c r="C10" s="126"/>
      <c r="D10" s="66"/>
      <c r="E10" s="273" t="s">
        <v>113</v>
      </c>
      <c r="F10" s="274"/>
      <c r="G10" s="140">
        <f>F8*G9</f>
        <v>687873.4833289976</v>
      </c>
      <c r="H10" s="141"/>
    </row>
    <row r="11" spans="1:8" ht="24">
      <c r="A11" s="123">
        <v>15</v>
      </c>
      <c r="B11" s="122">
        <v>1.2594</v>
      </c>
      <c r="C11" s="126"/>
      <c r="D11" s="66"/>
      <c r="E11" s="66"/>
      <c r="F11" s="66"/>
      <c r="G11" s="66"/>
      <c r="H11" s="141"/>
    </row>
    <row r="12" spans="1:7" ht="24">
      <c r="A12" s="123">
        <v>20</v>
      </c>
      <c r="B12" s="122">
        <v>1.2518</v>
      </c>
      <c r="C12" s="126"/>
      <c r="D12" s="66"/>
      <c r="E12" s="66"/>
      <c r="F12" s="66"/>
      <c r="G12" s="66"/>
    </row>
    <row r="13" spans="1:7" ht="24">
      <c r="A13" s="123">
        <v>25</v>
      </c>
      <c r="B13" s="122">
        <v>1.2248</v>
      </c>
      <c r="C13" s="126"/>
      <c r="D13" s="66"/>
      <c r="E13" s="66"/>
      <c r="F13" s="66"/>
      <c r="G13" s="66"/>
    </row>
    <row r="14" spans="1:7" ht="24">
      <c r="A14" s="123">
        <v>30</v>
      </c>
      <c r="B14" s="122">
        <v>1.2164</v>
      </c>
      <c r="C14" s="126"/>
      <c r="D14" s="66"/>
      <c r="E14" s="66"/>
      <c r="F14" s="66"/>
      <c r="G14" s="66"/>
    </row>
    <row r="15" spans="1:7" ht="24">
      <c r="A15" s="123">
        <v>40</v>
      </c>
      <c r="B15" s="122">
        <v>1.2161</v>
      </c>
      <c r="C15" s="126"/>
      <c r="D15" s="66"/>
      <c r="E15" s="66"/>
      <c r="F15" s="66"/>
      <c r="G15" s="66"/>
    </row>
    <row r="16" spans="1:7" ht="24">
      <c r="A16" s="123">
        <v>50</v>
      </c>
      <c r="B16" s="122">
        <v>1.2159</v>
      </c>
      <c r="C16" s="126"/>
      <c r="D16" s="66"/>
      <c r="E16" s="66"/>
      <c r="F16" s="66"/>
      <c r="G16" s="66"/>
    </row>
    <row r="17" spans="1:7" ht="24">
      <c r="A17" s="123">
        <v>60</v>
      </c>
      <c r="B17" s="122">
        <v>1.2061</v>
      </c>
      <c r="C17" s="126"/>
      <c r="D17" s="66"/>
      <c r="E17" s="66"/>
      <c r="F17" s="66"/>
      <c r="G17" s="66"/>
    </row>
    <row r="18" spans="1:7" ht="24">
      <c r="A18" s="123">
        <v>70</v>
      </c>
      <c r="B18" s="122">
        <v>1.205</v>
      </c>
      <c r="C18" s="126"/>
      <c r="D18" s="66"/>
      <c r="E18" s="66"/>
      <c r="F18" s="66"/>
      <c r="G18" s="66"/>
    </row>
    <row r="19" spans="1:7" ht="24">
      <c r="A19" s="123">
        <v>80</v>
      </c>
      <c r="B19" s="122">
        <v>1.205</v>
      </c>
      <c r="C19" s="126"/>
      <c r="D19" s="66"/>
      <c r="E19" s="66"/>
      <c r="F19" s="66"/>
      <c r="G19" s="66"/>
    </row>
    <row r="20" spans="1:7" ht="24">
      <c r="A20" s="123">
        <v>90</v>
      </c>
      <c r="B20" s="122">
        <v>1.2049</v>
      </c>
      <c r="C20" s="126"/>
      <c r="D20" s="66"/>
      <c r="E20" s="66"/>
      <c r="F20" s="66"/>
      <c r="G20" s="66"/>
    </row>
    <row r="21" spans="1:7" ht="24">
      <c r="A21" s="123">
        <v>100</v>
      </c>
      <c r="B21" s="122">
        <v>1.2049</v>
      </c>
      <c r="C21" s="126"/>
      <c r="D21" s="66"/>
      <c r="E21" s="66"/>
      <c r="F21" s="66"/>
      <c r="G21" s="66"/>
    </row>
    <row r="22" spans="1:7" ht="24">
      <c r="A22" s="123">
        <v>150</v>
      </c>
      <c r="B22" s="122">
        <v>1.2023</v>
      </c>
      <c r="C22" s="126"/>
      <c r="D22" s="66"/>
      <c r="E22" s="66"/>
      <c r="F22" s="66"/>
      <c r="G22" s="66"/>
    </row>
    <row r="23" spans="1:7" ht="24">
      <c r="A23" s="123">
        <v>200</v>
      </c>
      <c r="B23" s="122">
        <v>1.2023</v>
      </c>
      <c r="C23" s="126"/>
      <c r="D23" s="66"/>
      <c r="E23" s="66"/>
      <c r="F23" s="66"/>
      <c r="G23" s="66"/>
    </row>
    <row r="24" spans="1:7" ht="24">
      <c r="A24" s="123">
        <v>250</v>
      </c>
      <c r="B24" s="122">
        <v>1.2013</v>
      </c>
      <c r="C24" s="126"/>
      <c r="D24" s="66"/>
      <c r="E24" s="66"/>
      <c r="F24" s="66"/>
      <c r="G24" s="66"/>
    </row>
    <row r="25" spans="1:7" ht="24">
      <c r="A25" s="123">
        <v>300</v>
      </c>
      <c r="B25" s="122">
        <v>1.1951</v>
      </c>
      <c r="C25" s="126"/>
      <c r="D25" s="66"/>
      <c r="E25" s="66"/>
      <c r="F25" s="66"/>
      <c r="G25" s="66"/>
    </row>
    <row r="26" spans="1:7" ht="24">
      <c r="A26" s="123">
        <v>350</v>
      </c>
      <c r="B26" s="122">
        <v>1.1866</v>
      </c>
      <c r="C26" s="126"/>
      <c r="D26" s="66"/>
      <c r="E26" s="66"/>
      <c r="F26" s="66"/>
      <c r="G26" s="66"/>
    </row>
    <row r="27" spans="1:7" ht="24">
      <c r="A27" s="123">
        <v>400</v>
      </c>
      <c r="B27" s="122">
        <v>1.1858</v>
      </c>
      <c r="C27" s="126"/>
      <c r="D27" s="66"/>
      <c r="E27" s="66"/>
      <c r="F27" s="66"/>
      <c r="G27" s="66"/>
    </row>
    <row r="28" spans="1:7" ht="24">
      <c r="A28" s="123">
        <v>500</v>
      </c>
      <c r="B28" s="122">
        <v>1.1853</v>
      </c>
      <c r="C28" s="126"/>
      <c r="D28" s="66"/>
      <c r="E28" s="66"/>
      <c r="F28" s="66"/>
      <c r="G28" s="66"/>
    </row>
    <row r="29" spans="1:7" ht="24">
      <c r="A29" s="142" t="s">
        <v>114</v>
      </c>
      <c r="B29" s="122">
        <v>1.1788</v>
      </c>
      <c r="C29" s="142"/>
      <c r="D29" s="66"/>
      <c r="E29" s="66"/>
      <c r="F29" s="66"/>
      <c r="G29" s="66"/>
    </row>
    <row r="30" spans="1:7" ht="24">
      <c r="A30" s="66"/>
      <c r="B30" s="66"/>
      <c r="C30" s="66"/>
      <c r="D30" s="66"/>
      <c r="E30" s="66"/>
      <c r="F30" s="66"/>
      <c r="G30" s="66"/>
    </row>
  </sheetData>
  <sheetProtection/>
  <mergeCells count="5">
    <mergeCell ref="A1:G1"/>
    <mergeCell ref="A2:G2"/>
    <mergeCell ref="A3:G3"/>
    <mergeCell ref="E9:F9"/>
    <mergeCell ref="E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skynet'</dc:creator>
  <cp:keywords/>
  <dc:description/>
  <cp:lastModifiedBy>Vostro</cp:lastModifiedBy>
  <cp:lastPrinted>2022-12-06T13:09:25Z</cp:lastPrinted>
  <dcterms:created xsi:type="dcterms:W3CDTF">2001-01-08T03:19:35Z</dcterms:created>
  <dcterms:modified xsi:type="dcterms:W3CDTF">2023-03-29T09:00:30Z</dcterms:modified>
  <cp:category/>
  <cp:version/>
  <cp:contentType/>
  <cp:contentStatus/>
</cp:coreProperties>
</file>